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155" windowHeight="11760" activeTab="2"/>
  </bookViews>
  <sheets>
    <sheet name="JAN" sheetId="9" r:id="rId1"/>
    <sheet name="FEB" sheetId="12" r:id="rId2"/>
    <sheet name="MAR" sheetId="13" r:id="rId3"/>
    <sheet name="APR" sheetId="15" r:id="rId4"/>
    <sheet name="MAY" sheetId="16" r:id="rId5"/>
    <sheet name="JUNE" sheetId="17" r:id="rId6"/>
    <sheet name="JULY" sheetId="18" r:id="rId7"/>
    <sheet name="AUG" sheetId="19" r:id="rId8"/>
    <sheet name="SEPT" sheetId="21" r:id="rId9"/>
    <sheet name="OCT" sheetId="23" r:id="rId10"/>
    <sheet name="NOV" sheetId="24" r:id="rId11"/>
    <sheet name="DEC" sheetId="25" r:id="rId12"/>
  </sheets>
  <calcPr calcId="145621" iterateDelta="1E-4"/>
</workbook>
</file>

<file path=xl/calcChain.xml><?xml version="1.0" encoding="utf-8"?>
<calcChain xmlns="http://schemas.openxmlformats.org/spreadsheetml/2006/main">
  <c r="D47" i="13" l="1"/>
  <c r="C47" i="13"/>
  <c r="C50" i="12" l="1"/>
  <c r="C51" i="23" l="1"/>
  <c r="D55" i="19" l="1"/>
  <c r="D39" i="19"/>
  <c r="D6" i="17" l="1"/>
  <c r="C6" i="17"/>
  <c r="D37" i="17"/>
  <c r="D52" i="16" l="1"/>
  <c r="D23" i="16" l="1"/>
  <c r="D22" i="15" l="1"/>
  <c r="D41" i="13" l="1"/>
  <c r="D35" i="9" l="1"/>
  <c r="C64" i="25" l="1"/>
  <c r="C8" i="25" s="1"/>
  <c r="D59" i="25"/>
  <c r="D6" i="25" s="1"/>
  <c r="C59" i="25"/>
  <c r="D51" i="25"/>
  <c r="D7" i="25" s="1"/>
  <c r="C51" i="25"/>
  <c r="C7" i="25" s="1"/>
  <c r="D41" i="25"/>
  <c r="D5" i="25" s="1"/>
  <c r="C41" i="25"/>
  <c r="C5" i="25" s="1"/>
  <c r="D24" i="25"/>
  <c r="C24" i="25"/>
  <c r="D20" i="25"/>
  <c r="D4" i="25" s="1"/>
  <c r="C20" i="25"/>
  <c r="B10" i="25"/>
  <c r="D8" i="25"/>
  <c r="C6" i="25"/>
  <c r="C4" i="25"/>
  <c r="C51" i="24"/>
  <c r="C7" i="24" s="1"/>
  <c r="C64" i="24"/>
  <c r="C8" i="24" s="1"/>
  <c r="D59" i="24"/>
  <c r="D6" i="24" s="1"/>
  <c r="C59" i="24"/>
  <c r="C6" i="24" s="1"/>
  <c r="D51" i="24"/>
  <c r="D7" i="24" s="1"/>
  <c r="D41" i="24"/>
  <c r="D5" i="24" s="1"/>
  <c r="C41" i="24"/>
  <c r="D24" i="24"/>
  <c r="C24" i="24"/>
  <c r="D20" i="24"/>
  <c r="D4" i="24" s="1"/>
  <c r="C20" i="24"/>
  <c r="C4" i="24" s="1"/>
  <c r="B10" i="24"/>
  <c r="D8" i="24"/>
  <c r="C5" i="24"/>
  <c r="E8" i="25" l="1"/>
  <c r="E8" i="24"/>
  <c r="D10" i="25"/>
  <c r="E6" i="25"/>
  <c r="E4" i="25"/>
  <c r="F4" i="25" s="1"/>
  <c r="E5" i="25"/>
  <c r="C10" i="25"/>
  <c r="E7" i="25"/>
  <c r="E5" i="24"/>
  <c r="E7" i="24"/>
  <c r="E6" i="24"/>
  <c r="D10" i="24"/>
  <c r="C10" i="24"/>
  <c r="E4" i="24"/>
  <c r="C56" i="23"/>
  <c r="C8" i="23" s="1"/>
  <c r="D44" i="23"/>
  <c r="C44" i="23"/>
  <c r="C6" i="23" s="1"/>
  <c r="D51" i="23"/>
  <c r="D7" i="23" s="1"/>
  <c r="C7" i="23"/>
  <c r="D39" i="23"/>
  <c r="D5" i="23" s="1"/>
  <c r="C39" i="23"/>
  <c r="C5" i="23" s="1"/>
  <c r="D22" i="23"/>
  <c r="C22" i="23"/>
  <c r="D18" i="23"/>
  <c r="D4" i="23" s="1"/>
  <c r="C18" i="23"/>
  <c r="C4" i="23" s="1"/>
  <c r="B10" i="23"/>
  <c r="D8" i="23"/>
  <c r="D6" i="23"/>
  <c r="D36" i="21"/>
  <c r="E10" i="25" l="1"/>
  <c r="E10" i="24"/>
  <c r="F4" i="24"/>
  <c r="E7" i="23"/>
  <c r="E6" i="23"/>
  <c r="E4" i="23"/>
  <c r="F4" i="23" s="1"/>
  <c r="E8" i="23"/>
  <c r="E5" i="23"/>
  <c r="D10" i="23"/>
  <c r="C10" i="23"/>
  <c r="E10" i="23" l="1"/>
  <c r="D8" i="21" l="1"/>
  <c r="C53" i="21"/>
  <c r="C8" i="21" s="1"/>
  <c r="D41" i="21"/>
  <c r="D6" i="21" s="1"/>
  <c r="C41" i="21"/>
  <c r="C6" i="21" s="1"/>
  <c r="D48" i="21"/>
  <c r="D7" i="21" s="1"/>
  <c r="C48" i="21"/>
  <c r="C7" i="21" s="1"/>
  <c r="D5" i="21"/>
  <c r="C36" i="21"/>
  <c r="C5" i="21" s="1"/>
  <c r="D18" i="21"/>
  <c r="D4" i="21" s="1"/>
  <c r="C18" i="21"/>
  <c r="C4" i="21" s="1"/>
  <c r="B10" i="21"/>
  <c r="E5" i="21" l="1"/>
  <c r="E8" i="21"/>
  <c r="D10" i="21"/>
  <c r="E7" i="21"/>
  <c r="E6" i="21"/>
  <c r="C10" i="21"/>
  <c r="E4" i="21"/>
  <c r="E10" i="21" l="1"/>
  <c r="F4" i="21"/>
  <c r="C21" i="13"/>
  <c r="C4" i="13" s="1"/>
  <c r="C54" i="18"/>
  <c r="D38" i="18"/>
  <c r="D5" i="18" s="1"/>
  <c r="D19" i="18"/>
  <c r="D4" i="18" s="1"/>
  <c r="B10" i="18"/>
  <c r="D8" i="19"/>
  <c r="C55" i="19"/>
  <c r="C8" i="19" s="1"/>
  <c r="D44" i="19"/>
  <c r="D6" i="19" s="1"/>
  <c r="C44" i="19"/>
  <c r="C6" i="19" s="1"/>
  <c r="D50" i="19"/>
  <c r="D7" i="19" s="1"/>
  <c r="C50" i="19"/>
  <c r="C7" i="19" s="1"/>
  <c r="D5" i="19"/>
  <c r="C39" i="19"/>
  <c r="C5" i="19" s="1"/>
  <c r="D20" i="19"/>
  <c r="D4" i="19" s="1"/>
  <c r="C20" i="19"/>
  <c r="C4" i="19" s="1"/>
  <c r="B10" i="19"/>
  <c r="D54" i="18"/>
  <c r="C8" i="18"/>
  <c r="D43" i="18"/>
  <c r="D6" i="18" s="1"/>
  <c r="C43" i="18"/>
  <c r="C6" i="18" s="1"/>
  <c r="D49" i="18"/>
  <c r="D7" i="18" s="1"/>
  <c r="C49" i="18"/>
  <c r="C7" i="18" s="1"/>
  <c r="C38" i="18"/>
  <c r="C5" i="18" s="1"/>
  <c r="C19" i="18"/>
  <c r="C4" i="18" s="1"/>
  <c r="D8" i="18"/>
  <c r="D5" i="17"/>
  <c r="D54" i="17"/>
  <c r="D9" i="17" s="1"/>
  <c r="C54" i="17"/>
  <c r="C9" i="17" s="1"/>
  <c r="D43" i="17"/>
  <c r="C43" i="17"/>
  <c r="C7" i="17" s="1"/>
  <c r="E7" i="17" s="1"/>
  <c r="D49" i="17"/>
  <c r="D8" i="17" s="1"/>
  <c r="C49" i="17"/>
  <c r="C8" i="17" s="1"/>
  <c r="C37" i="17"/>
  <c r="C5" i="17" s="1"/>
  <c r="D19" i="17"/>
  <c r="D4" i="17" s="1"/>
  <c r="C19" i="17"/>
  <c r="C4" i="17" s="1"/>
  <c r="B11" i="17"/>
  <c r="D4" i="16"/>
  <c r="D68" i="16"/>
  <c r="D8" i="16" s="1"/>
  <c r="C68" i="16"/>
  <c r="C8" i="16" s="1"/>
  <c r="D57" i="16"/>
  <c r="D7" i="16" s="1"/>
  <c r="C57" i="16"/>
  <c r="C7" i="16" s="1"/>
  <c r="D62" i="16"/>
  <c r="C62" i="16"/>
  <c r="C6" i="16" s="1"/>
  <c r="C52" i="16"/>
  <c r="C5" i="16" s="1"/>
  <c r="C23" i="16"/>
  <c r="C4" i="16" s="1"/>
  <c r="D10" i="16"/>
  <c r="B10" i="16"/>
  <c r="D6" i="16"/>
  <c r="D5" i="16"/>
  <c r="D51" i="15"/>
  <c r="D8" i="15" s="1"/>
  <c r="C51" i="15"/>
  <c r="C8" i="15" s="1"/>
  <c r="D39" i="15"/>
  <c r="D7" i="15" s="1"/>
  <c r="C39" i="15"/>
  <c r="C7" i="15" s="1"/>
  <c r="D46" i="15"/>
  <c r="D6" i="15" s="1"/>
  <c r="C46" i="15"/>
  <c r="C6" i="15" s="1"/>
  <c r="D34" i="15"/>
  <c r="D5" i="15" s="1"/>
  <c r="C34" i="15"/>
  <c r="C5" i="15" s="1"/>
  <c r="D4" i="15"/>
  <c r="C22" i="15"/>
  <c r="C4" i="15" s="1"/>
  <c r="G9" i="15"/>
  <c r="B9" i="15"/>
  <c r="D58" i="13"/>
  <c r="D8" i="13" s="1"/>
  <c r="C58" i="13"/>
  <c r="C8" i="13" s="1"/>
  <c r="D6" i="13"/>
  <c r="C6" i="13"/>
  <c r="D53" i="13"/>
  <c r="D7" i="13" s="1"/>
  <c r="C53" i="13"/>
  <c r="C7" i="13" s="1"/>
  <c r="D5" i="13"/>
  <c r="C41" i="13"/>
  <c r="C5" i="13" s="1"/>
  <c r="B10" i="13"/>
  <c r="C8" i="12"/>
  <c r="D57" i="12"/>
  <c r="D8" i="12" s="1"/>
  <c r="C57" i="12"/>
  <c r="C42" i="12"/>
  <c r="C6" i="12" s="1"/>
  <c r="D6" i="12"/>
  <c r="D37" i="12"/>
  <c r="D5" i="12" s="1"/>
  <c r="C37" i="12"/>
  <c r="C5" i="12" s="1"/>
  <c r="D22" i="12"/>
  <c r="D4" i="12" s="1"/>
  <c r="C22" i="12"/>
  <c r="C4" i="12" s="1"/>
  <c r="B10" i="12"/>
  <c r="D7" i="12"/>
  <c r="E8" i="12" l="1"/>
  <c r="E6" i="15"/>
  <c r="F6" i="15" s="1"/>
  <c r="E8" i="15"/>
  <c r="E7" i="15"/>
  <c r="F7" i="15" s="1"/>
  <c r="E8" i="17"/>
  <c r="E6" i="19"/>
  <c r="E7" i="19"/>
  <c r="E8" i="19"/>
  <c r="E4" i="16"/>
  <c r="F4" i="16" s="1"/>
  <c r="D10" i="19"/>
  <c r="E5" i="19"/>
  <c r="E5" i="15"/>
  <c r="E6" i="13"/>
  <c r="E5" i="12"/>
  <c r="C10" i="18"/>
  <c r="D10" i="18"/>
  <c r="E5" i="18"/>
  <c r="E7" i="18"/>
  <c r="E6" i="18"/>
  <c r="E8" i="18"/>
  <c r="C10" i="19"/>
  <c r="E4" i="19"/>
  <c r="E4" i="18"/>
  <c r="E5" i="17"/>
  <c r="D11" i="17"/>
  <c r="C11" i="17"/>
  <c r="E6" i="17"/>
  <c r="E9" i="17"/>
  <c r="E4" i="17"/>
  <c r="E8" i="16"/>
  <c r="E6" i="16"/>
  <c r="E5" i="16"/>
  <c r="E7" i="16"/>
  <c r="C10" i="16"/>
  <c r="D9" i="15"/>
  <c r="E4" i="15"/>
  <c r="C9" i="15"/>
  <c r="D21" i="13"/>
  <c r="D4" i="13" s="1"/>
  <c r="D10" i="13" s="1"/>
  <c r="E7" i="13"/>
  <c r="E5" i="13"/>
  <c r="E8" i="13"/>
  <c r="C10" i="13"/>
  <c r="D10" i="12"/>
  <c r="E4" i="12"/>
  <c r="E10" i="16" l="1"/>
  <c r="E10" i="19"/>
  <c r="F4" i="19"/>
  <c r="F4" i="18"/>
  <c r="E10" i="18"/>
  <c r="F4" i="17"/>
  <c r="E11" i="17"/>
  <c r="F4" i="15"/>
  <c r="F11" i="15" s="1"/>
  <c r="E9" i="15"/>
  <c r="E4" i="13"/>
  <c r="E10" i="13" s="1"/>
  <c r="D5" i="9"/>
  <c r="D52" i="9"/>
  <c r="C52" i="9"/>
  <c r="C8" i="9" s="1"/>
  <c r="D40" i="9"/>
  <c r="D7" i="9" s="1"/>
  <c r="C40" i="9"/>
  <c r="C6" i="9" s="1"/>
  <c r="D47" i="9"/>
  <c r="D6" i="9" s="1"/>
  <c r="C47" i="9"/>
  <c r="C7" i="9" s="1"/>
  <c r="C35" i="9"/>
  <c r="C5" i="9" s="1"/>
  <c r="D19" i="9"/>
  <c r="D4" i="9" s="1"/>
  <c r="C19" i="9"/>
  <c r="C4" i="9" s="1"/>
  <c r="B10" i="9"/>
  <c r="D8" i="9"/>
  <c r="E8" i="9" l="1"/>
  <c r="E7" i="9"/>
  <c r="E6" i="9"/>
  <c r="E5" i="9"/>
  <c r="C10" i="9"/>
  <c r="D10" i="9"/>
  <c r="E4" i="9" l="1"/>
  <c r="E10" i="9" s="1"/>
  <c r="E6" i="12" l="1"/>
  <c r="C10" i="12"/>
  <c r="C7" i="12"/>
  <c r="E7" i="12"/>
  <c r="E10" i="12"/>
</calcChain>
</file>

<file path=xl/sharedStrings.xml><?xml version="1.0" encoding="utf-8"?>
<sst xmlns="http://schemas.openxmlformats.org/spreadsheetml/2006/main" count="573" uniqueCount="131">
  <si>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</si>
  <si>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</si>
  <si>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</si>
  <si>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</si>
  <si>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</si>
  <si>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</si>
  <si>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</si>
  <si>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</si>
  <si>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</si>
  <si>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Total Transctions for Month</t>
  </si>
  <si>
    <t>Sam's Club</t>
  </si>
  <si>
    <t>Walmart SC</t>
  </si>
  <si>
    <t>Interest</t>
  </si>
  <si>
    <t>MEMBERSHIP:</t>
  </si>
  <si>
    <t>BINGO:</t>
  </si>
  <si>
    <t>MONEY MARKET:</t>
  </si>
  <si>
    <t>Dollar Tree</t>
  </si>
  <si>
    <t>ACTIVITIES:</t>
  </si>
  <si>
    <t>In - Deposit</t>
  </si>
  <si>
    <t>Out - Expense</t>
  </si>
  <si>
    <t>Diff</t>
  </si>
  <si>
    <t>Advertisement</t>
  </si>
  <si>
    <t>Aldi</t>
  </si>
  <si>
    <t>Walmart</t>
  </si>
  <si>
    <t>Beginning</t>
  </si>
  <si>
    <t>Balance</t>
  </si>
  <si>
    <t>Minuteman Press</t>
  </si>
  <si>
    <t xml:space="preserve">Deposit </t>
  </si>
  <si>
    <t>Deposit-ELS April</t>
  </si>
  <si>
    <t>Xfer to Operations</t>
  </si>
  <si>
    <t>Xfer from Activities</t>
  </si>
  <si>
    <t>Deposit-Advertising</t>
  </si>
  <si>
    <t>Xfer from Bingo</t>
  </si>
  <si>
    <t>Deposit-ELS June</t>
  </si>
  <si>
    <t>Xfer to Bingo</t>
  </si>
  <si>
    <t>Deposit-ELS Feb</t>
  </si>
  <si>
    <t xml:space="preserve"> </t>
  </si>
  <si>
    <t>Xfer to Membership</t>
  </si>
  <si>
    <t>Walmart Supercenter</t>
  </si>
  <si>
    <t>Winn Dixie</t>
  </si>
  <si>
    <t>Save A Lot</t>
  </si>
  <si>
    <t>GFS</t>
  </si>
  <si>
    <t>Xfer from Operations</t>
  </si>
  <si>
    <t>Check #1741-Advertising  Supplies</t>
  </si>
  <si>
    <t>Check #1742-Annual Mtg Dounts</t>
  </si>
  <si>
    <t>Check #4007 - Vets</t>
  </si>
  <si>
    <t>Check #406 - Bread</t>
  </si>
  <si>
    <t>Check #407 - Bread</t>
  </si>
  <si>
    <t>Publix</t>
  </si>
  <si>
    <t>Sam's</t>
  </si>
  <si>
    <t>Cici's Pizza</t>
  </si>
  <si>
    <t>Xfer to Activities</t>
  </si>
  <si>
    <t xml:space="preserve">Walmart  </t>
  </si>
  <si>
    <t>Cici Pizza</t>
  </si>
  <si>
    <t>Walgreens</t>
  </si>
  <si>
    <t>Sunbiz</t>
  </si>
  <si>
    <t>Navy Exchange</t>
  </si>
  <si>
    <t>Big Lots</t>
  </si>
  <si>
    <t>NEX</t>
  </si>
  <si>
    <t>Check #4016-Bingo King</t>
  </si>
  <si>
    <t>Walmart SC-Tape Recorder</t>
  </si>
  <si>
    <t>Walmart-SC</t>
  </si>
  <si>
    <t>Check #4020-Bread</t>
  </si>
  <si>
    <t>Check #4021-Vets</t>
  </si>
  <si>
    <t>Check #4022-BBQ</t>
  </si>
  <si>
    <t>Check #4023-Bulk</t>
  </si>
  <si>
    <t>Sams-Chafing Dishes</t>
  </si>
  <si>
    <t>Check #4019 - Postage</t>
  </si>
  <si>
    <t>Check #4018 -Networking Progress</t>
  </si>
  <si>
    <t>Check #4017 - Networking Progress</t>
  </si>
  <si>
    <t>Deposit-ELS March</t>
  </si>
  <si>
    <t>Return Fresco</t>
  </si>
  <si>
    <t>Return Walmart</t>
  </si>
  <si>
    <t>Check #4024 - Fun Day BBQ</t>
  </si>
  <si>
    <t>Check #4025 - Fun Day BBQ</t>
  </si>
  <si>
    <t>Check #4027 - Vets</t>
  </si>
  <si>
    <t>Check #4028 - Mother's Day Dinner</t>
  </si>
  <si>
    <t>Lowe's</t>
  </si>
  <si>
    <t>Fresco</t>
  </si>
  <si>
    <t>Bingo-New-Checking</t>
  </si>
  <si>
    <t>Bingo-Old-Saving</t>
  </si>
  <si>
    <t>Check #4029-Bulk</t>
  </si>
  <si>
    <t>Check #4030-Father's Day</t>
  </si>
  <si>
    <t>Walmart-Bingo Checks</t>
  </si>
  <si>
    <t>Inkjet.com</t>
  </si>
  <si>
    <t>Pershing Food Mart</t>
  </si>
  <si>
    <t>Check #4020 - New Printer</t>
  </si>
  <si>
    <t>Check #4021 - Office Supplies</t>
  </si>
  <si>
    <t>Check #4022 - Office Supplies</t>
  </si>
  <si>
    <t>Deposit-ELS July</t>
  </si>
  <si>
    <t>Sedano</t>
  </si>
  <si>
    <t>Check #4026-Bread</t>
  </si>
  <si>
    <t>Check #4031 - Bread</t>
  </si>
  <si>
    <t>Check #4032 - Bread</t>
  </si>
  <si>
    <t>Check #4034 - Vets</t>
  </si>
  <si>
    <t>Walmart-Election Supplies</t>
  </si>
  <si>
    <t>Deposit-Sept</t>
  </si>
  <si>
    <t>Check #4036 - Vets</t>
  </si>
  <si>
    <t>Check #4035 - Bulk</t>
  </si>
  <si>
    <t>JANUARY 2019</t>
  </si>
  <si>
    <t>FEBRUARY 2019</t>
  </si>
  <si>
    <t>MARCH 2019</t>
  </si>
  <si>
    <t>APRIL 2019</t>
  </si>
  <si>
    <t>MAY 2019</t>
  </si>
  <si>
    <t>JUNE 2019</t>
  </si>
  <si>
    <t>BINGO :</t>
  </si>
  <si>
    <t>JULY 2019</t>
  </si>
  <si>
    <t>AUGUST 2019</t>
  </si>
  <si>
    <t>SEPTEMBER 2019</t>
  </si>
  <si>
    <t>OCTOBER 2019</t>
  </si>
  <si>
    <t>NOVEMBER 2019</t>
  </si>
  <si>
    <t>DECEMBER 2019</t>
  </si>
  <si>
    <t>Check #4029-Office Supplies</t>
  </si>
  <si>
    <t>Deposit-December</t>
  </si>
  <si>
    <t>Check #4041-Dave Wegman-Bread</t>
  </si>
  <si>
    <t>Check #4042-Dave Wegman-Bread</t>
  </si>
  <si>
    <t>Check #4043-Mary Olsen-Vets</t>
  </si>
  <si>
    <t>Check # 4030-Lawyer-Albert</t>
  </si>
  <si>
    <t>Inkjet</t>
  </si>
  <si>
    <t>Return-Walmart</t>
  </si>
  <si>
    <t>Check #4044-Vets</t>
  </si>
  <si>
    <t>Cici's</t>
  </si>
  <si>
    <t>Total Transactions for Month</t>
  </si>
  <si>
    <t>Check #4031-United States Treasury</t>
  </si>
  <si>
    <t>Check #4032-United States Treasury</t>
  </si>
  <si>
    <t>Safe Deposit Box Payment</t>
  </si>
  <si>
    <t>Xfer to Activities-Loan</t>
  </si>
  <si>
    <t>Sam's-Office Supplies</t>
  </si>
  <si>
    <t>Xfer from Operations-Loan</t>
  </si>
  <si>
    <t>Check #4046-Vet's</t>
  </si>
  <si>
    <t>Check #1001-Bingo 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</si>
</sst>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0" fontId="0" fillId="0" borderId="0" xfId="0" applyAlignment="1"/>
    <xf numFmtId="0" fontId="1" fillId="0" borderId="0" xfId="0" applyFont="1"/>
    <xf numFmtId="4" fontId="0" fillId="0" borderId="3" xfId="0" applyNumberFormat="1" applyBorder="1"/>
    <xf numFmtId="4" fontId="0" fillId="2" borderId="0" xfId="0" applyNumberFormat="1" applyFill="1"/>
    <xf numFmtId="4" fontId="2" fillId="0" borderId="0" xfId="0" applyNumberFormat="1" applyFont="1"/>
    <xf numFmtId="4" fontId="0" fillId="2" borderId="2" xfId="0" applyNumberFormat="1" applyFill="1" applyBorder="1"/>
    <xf numFmtId="4" fontId="0" fillId="0" borderId="4" xfId="0" applyNumberFormat="1" applyBorder="1"/>
    <xf numFmtId="0" fontId="0" fillId="0" borderId="0" xfId="0" applyAlignment="1">
      <alignment horizontal="left"/>
    </xf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workbookViewId="0">
      <selection sqref="A1:E1"/>
    </sheetView>
  </sheetViews>
  <sheetFormatPr defaultRowHeight="15" x14ac:dyDescent="0.25"/>
  <cols>
    <col min="1" max="1" width="38.2851562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 x14ac:dyDescent="0.25">
      <c r="A1" s="16" t="s">
        <v>99</v>
      </c>
      <c r="B1" s="16"/>
      <c r="C1" s="16"/>
      <c r="D1" s="16"/>
      <c r="E1" s="16"/>
    </row>
    <row r="2" spans="1:5" x14ac:dyDescent="0.25">
      <c r="A2" s="1" t="s">
        <v>0</v>
      </c>
    </row>
    <row r="3" spans="1:5" x14ac:dyDescent="0.25">
      <c r="B3" s="2">
        <v>43466</v>
      </c>
      <c r="C3" s="4" t="s">
        <v>18</v>
      </c>
      <c r="D3" s="4" t="s">
        <v>19</v>
      </c>
      <c r="E3" s="2">
        <v>43496</v>
      </c>
    </row>
    <row r="4" spans="1:5" x14ac:dyDescent="0.25">
      <c r="A4" t="s">
        <v>1</v>
      </c>
      <c r="B4" s="3">
        <v>5418.85</v>
      </c>
      <c r="C4" s="3">
        <f>C19</f>
        <v>650</v>
      </c>
      <c r="D4" s="3">
        <f>D19</f>
        <v>287.02</v>
      </c>
      <c r="E4" s="3">
        <f>B4+C4-D4</f>
        <v>5781.83</v>
      </c>
    </row>
    <row r="5" spans="1:5" x14ac:dyDescent="0.25">
      <c r="A5" t="s">
        <v>2</v>
      </c>
      <c r="B5" s="3">
        <v>478.74</v>
      </c>
      <c r="C5" s="7">
        <f>C35</f>
        <v>690.69</v>
      </c>
      <c r="D5" s="7">
        <f>D35</f>
        <v>382.51</v>
      </c>
      <c r="E5" s="3">
        <f>B5+C5-D5</f>
        <v>786.92000000000007</v>
      </c>
    </row>
    <row r="6" spans="1:5" x14ac:dyDescent="0.25">
      <c r="A6" t="s">
        <v>4</v>
      </c>
      <c r="B6" s="3">
        <v>563.66</v>
      </c>
      <c r="C6" s="3">
        <f>C40</f>
        <v>75</v>
      </c>
      <c r="D6" s="3">
        <f>D47</f>
        <v>0</v>
      </c>
      <c r="E6" s="3">
        <f>B6+C6-D6</f>
        <v>638.66</v>
      </c>
    </row>
    <row r="7" spans="1:5" x14ac:dyDescent="0.25">
      <c r="A7" t="s">
        <v>3</v>
      </c>
      <c r="B7" s="3">
        <v>2516.63</v>
      </c>
      <c r="C7" s="3">
        <f>C47</f>
        <v>170.22</v>
      </c>
      <c r="D7" s="3">
        <f>D40</f>
        <v>0</v>
      </c>
      <c r="E7" s="3">
        <f t="shared" ref="E7:E8" si="0">B7+C7-D7</f>
        <v>2686.85</v>
      </c>
    </row>
    <row r="8" spans="1:5" x14ac:dyDescent="0.25">
      <c r="A8" t="s">
        <v>5</v>
      </c>
      <c r="B8" s="5">
        <v>15180.69</v>
      </c>
      <c r="C8" s="5">
        <f>C52</f>
        <v>1.29</v>
      </c>
      <c r="D8" s="5">
        <f>D52</f>
        <v>0</v>
      </c>
      <c r="E8" s="5">
        <f t="shared" si="0"/>
        <v>15181.980000000001</v>
      </c>
    </row>
    <row r="10" spans="1:5" ht="15.75" thickBot="1" x14ac:dyDescent="0.3">
      <c r="A10" t="s">
        <v>6</v>
      </c>
      <c r="B10" s="6">
        <f>SUM(B4:B9)</f>
        <v>24158.57</v>
      </c>
      <c r="C10" s="6">
        <f t="shared" ref="C10:E10" si="1">SUM(C4:C9)</f>
        <v>1587.2</v>
      </c>
      <c r="D10" s="6">
        <f t="shared" si="1"/>
        <v>669.53</v>
      </c>
      <c r="E10" s="6">
        <f t="shared" si="1"/>
        <v>25076.240000000002</v>
      </c>
    </row>
    <row r="11" spans="1:5" ht="15.75" thickTop="1" x14ac:dyDescent="0.25"/>
    <row r="12" spans="1:5" x14ac:dyDescent="0.25">
      <c r="A12" s="1" t="s">
        <v>7</v>
      </c>
    </row>
    <row r="13" spans="1:5" x14ac:dyDescent="0.25">
      <c r="A13" t="s">
        <v>31</v>
      </c>
      <c r="C13" s="3">
        <v>550</v>
      </c>
    </row>
    <row r="14" spans="1:5" x14ac:dyDescent="0.25">
      <c r="A14" t="s">
        <v>31</v>
      </c>
      <c r="C14" s="3">
        <v>100</v>
      </c>
    </row>
    <row r="15" spans="1:5" x14ac:dyDescent="0.25">
      <c r="A15" t="s">
        <v>112</v>
      </c>
      <c r="D15" s="3">
        <v>4.25</v>
      </c>
    </row>
    <row r="16" spans="1:5" x14ac:dyDescent="0.25">
      <c r="A16" t="s">
        <v>55</v>
      </c>
      <c r="D16" s="3">
        <v>61.25</v>
      </c>
    </row>
    <row r="17" spans="1:5" x14ac:dyDescent="0.25">
      <c r="A17" t="s">
        <v>26</v>
      </c>
      <c r="D17" s="3">
        <v>221.52</v>
      </c>
    </row>
    <row r="18" spans="1:5" x14ac:dyDescent="0.25">
      <c r="C18" s="10"/>
      <c r="D18" s="10"/>
    </row>
    <row r="19" spans="1:5" ht="15.75" thickBot="1" x14ac:dyDescent="0.3">
      <c r="A19" t="s">
        <v>122</v>
      </c>
      <c r="C19" s="6">
        <f>SUM(C13:C18)</f>
        <v>650</v>
      </c>
      <c r="D19" s="6">
        <f>SUM(D13:D18)</f>
        <v>287.02</v>
      </c>
    </row>
    <row r="20" spans="1:5" ht="15.75" thickTop="1" x14ac:dyDescent="0.25"/>
    <row r="21" spans="1:5" x14ac:dyDescent="0.25">
      <c r="A21" s="1" t="s">
        <v>17</v>
      </c>
    </row>
    <row r="22" spans="1:5" x14ac:dyDescent="0.25">
      <c r="A22" t="s">
        <v>113</v>
      </c>
      <c r="C22" s="3">
        <v>690.69</v>
      </c>
    </row>
    <row r="23" spans="1:5" x14ac:dyDescent="0.25">
      <c r="A23" t="s">
        <v>114</v>
      </c>
      <c r="D23" s="3">
        <v>37.090000000000003</v>
      </c>
      <c r="E23" s="7"/>
    </row>
    <row r="24" spans="1:5" x14ac:dyDescent="0.25">
      <c r="A24" t="s">
        <v>115</v>
      </c>
      <c r="D24" s="3">
        <v>23.78</v>
      </c>
      <c r="E24" s="7"/>
    </row>
    <row r="25" spans="1:5" x14ac:dyDescent="0.25">
      <c r="A25" t="s">
        <v>116</v>
      </c>
      <c r="D25" s="3">
        <v>24.12</v>
      </c>
      <c r="E25" s="7"/>
    </row>
    <row r="26" spans="1:5" x14ac:dyDescent="0.25">
      <c r="A26" t="s">
        <v>23</v>
      </c>
      <c r="D26" s="3">
        <v>40.11</v>
      </c>
      <c r="E26" s="7"/>
    </row>
    <row r="27" spans="1:5" x14ac:dyDescent="0.25">
      <c r="A27" t="s">
        <v>52</v>
      </c>
      <c r="D27" s="3">
        <v>50</v>
      </c>
      <c r="E27" s="7"/>
    </row>
    <row r="28" spans="1:5" x14ac:dyDescent="0.25">
      <c r="A28" t="s">
        <v>52</v>
      </c>
      <c r="D28" s="3">
        <v>24.04</v>
      </c>
      <c r="E28" s="7"/>
    </row>
    <row r="29" spans="1:5" x14ac:dyDescent="0.25">
      <c r="A29" t="s">
        <v>53</v>
      </c>
      <c r="D29" s="3">
        <v>44.67</v>
      </c>
      <c r="E29" s="7"/>
    </row>
    <row r="30" spans="1:5" x14ac:dyDescent="0.25">
      <c r="A30" t="s">
        <v>49</v>
      </c>
      <c r="D30" s="3">
        <v>58.63</v>
      </c>
      <c r="E30" s="7"/>
    </row>
    <row r="31" spans="1:5" x14ac:dyDescent="0.25">
      <c r="A31" t="s">
        <v>49</v>
      </c>
      <c r="D31" s="3">
        <v>11.7</v>
      </c>
      <c r="E31" s="7"/>
    </row>
    <row r="32" spans="1:5" x14ac:dyDescent="0.25">
      <c r="A32" t="s">
        <v>23</v>
      </c>
      <c r="D32" s="3">
        <v>30</v>
      </c>
      <c r="E32" s="7"/>
    </row>
    <row r="33" spans="1:5" x14ac:dyDescent="0.25">
      <c r="A33" t="s">
        <v>23</v>
      </c>
      <c r="D33" s="3">
        <v>38.369999999999997</v>
      </c>
      <c r="E33" s="7"/>
    </row>
    <row r="34" spans="1:5" x14ac:dyDescent="0.25">
      <c r="C34" s="10"/>
      <c r="D34" s="10"/>
      <c r="E34" s="7"/>
    </row>
    <row r="35" spans="1:5" ht="15.75" thickBot="1" x14ac:dyDescent="0.3">
      <c r="A35" t="s">
        <v>122</v>
      </c>
      <c r="C35" s="6">
        <f>SUM(C22:C34)</f>
        <v>690.69</v>
      </c>
      <c r="D35" s="6">
        <f>SUM(D23:D34)</f>
        <v>382.51</v>
      </c>
      <c r="E35" s="7"/>
    </row>
    <row r="36" spans="1:5" ht="15.75" thickTop="1" x14ac:dyDescent="0.25">
      <c r="E36" s="7"/>
    </row>
    <row r="37" spans="1:5" x14ac:dyDescent="0.25">
      <c r="A37" s="1" t="s">
        <v>14</v>
      </c>
    </row>
    <row r="38" spans="1:5" x14ac:dyDescent="0.25">
      <c r="A38" t="s">
        <v>8</v>
      </c>
      <c r="C38" s="3">
        <v>75</v>
      </c>
    </row>
    <row r="39" spans="1:5" x14ac:dyDescent="0.25">
      <c r="C39" s="10"/>
      <c r="D39" s="10"/>
    </row>
    <row r="40" spans="1:5" ht="15.75" thickBot="1" x14ac:dyDescent="0.3">
      <c r="A40" t="s">
        <v>122</v>
      </c>
      <c r="C40" s="6">
        <f>SUM(C38:C38)</f>
        <v>75</v>
      </c>
      <c r="D40" s="6">
        <f>SUM(D38:D38)</f>
        <v>0</v>
      </c>
    </row>
    <row r="41" spans="1:5" ht="15.75" thickTop="1" x14ac:dyDescent="0.25"/>
    <row r="42" spans="1:5" x14ac:dyDescent="0.25">
      <c r="A42" s="1" t="s">
        <v>13</v>
      </c>
      <c r="E42" s="7"/>
    </row>
    <row r="43" spans="1:5" x14ac:dyDescent="0.25">
      <c r="A43" t="s">
        <v>8</v>
      </c>
      <c r="C43" s="3">
        <v>120</v>
      </c>
    </row>
    <row r="44" spans="1:5" x14ac:dyDescent="0.25">
      <c r="A44" t="s">
        <v>8</v>
      </c>
      <c r="C44" s="3">
        <v>50</v>
      </c>
    </row>
    <row r="45" spans="1:5" x14ac:dyDescent="0.25">
      <c r="A45" t="s">
        <v>12</v>
      </c>
      <c r="C45" s="5">
        <v>0.22</v>
      </c>
      <c r="D45" s="5"/>
    </row>
    <row r="46" spans="1:5" x14ac:dyDescent="0.25">
      <c r="C46" s="7"/>
      <c r="D46" s="7"/>
    </row>
    <row r="47" spans="1:5" ht="15.75" thickBot="1" x14ac:dyDescent="0.3">
      <c r="A47" t="s">
        <v>122</v>
      </c>
      <c r="C47" s="6">
        <f>SUM(C43:C45)</f>
        <v>170.22</v>
      </c>
      <c r="D47" s="6">
        <f>SUM(D43:D45)</f>
        <v>0</v>
      </c>
    </row>
    <row r="48" spans="1:5" ht="15.75" thickTop="1" x14ac:dyDescent="0.25"/>
    <row r="49" spans="1:4" x14ac:dyDescent="0.25">
      <c r="A49" s="1" t="s">
        <v>15</v>
      </c>
    </row>
    <row r="50" spans="1:4" s="3" customFormat="1" x14ac:dyDescent="0.25">
      <c r="A50" t="s">
        <v>12</v>
      </c>
      <c r="C50" s="5">
        <v>1.29</v>
      </c>
      <c r="D50" s="5"/>
    </row>
    <row r="51" spans="1:4" s="3" customFormat="1" x14ac:dyDescent="0.25">
      <c r="A51"/>
      <c r="C51" s="7"/>
      <c r="D51" s="7"/>
    </row>
    <row r="52" spans="1:4" s="3" customFormat="1" ht="15.75" thickBot="1" x14ac:dyDescent="0.3">
      <c r="A52" t="s">
        <v>122</v>
      </c>
      <c r="C52" s="6">
        <f>SUM(C50:C50)</f>
        <v>1.29</v>
      </c>
      <c r="D52" s="6">
        <f>SUM(D50:D50)</f>
        <v>0</v>
      </c>
    </row>
    <row r="53" spans="1:4" s="3" customFormat="1" ht="15.75" thickTop="1" x14ac:dyDescent="0.25">
      <c r="A53" t="s">
        <v>36</v>
      </c>
    </row>
  </sheetData>
  <mergeCells count="1">
    <mergeCell ref="A1:E1"/>
  </mergeCells>
  <pageMargins left="0.7" right="0.2" top="0" bottom="0" header="0.3" footer="0.3"/>
  <pageSetup scale="97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workbookViewId="0">
      <selection activeCell="C54" sqref="C54"/>
    </sheetView>
  </sheetViews>
  <sheetFormatPr defaultRowHeight="15" x14ac:dyDescent="0.25"/>
  <cols>
    <col min="1" max="1" width="33.85546875" customWidth="1"/>
    <col min="2" max="2" width="14.7109375" style="3" customWidth="1"/>
    <col min="3" max="3" width="15.7109375" style="3" customWidth="1"/>
    <col min="4" max="4" width="14.28515625" style="3" customWidth="1"/>
    <col min="5" max="5" width="13" style="3" customWidth="1"/>
    <col min="6" max="6" width="0" hidden="1" customWidth="1"/>
  </cols>
  <sheetData>
    <row r="1" spans="1:6" x14ac:dyDescent="0.25">
      <c r="A1" s="16" t="s">
        <v>109</v>
      </c>
      <c r="B1" s="16"/>
      <c r="C1" s="16"/>
      <c r="D1" s="16"/>
      <c r="E1" s="16"/>
    </row>
    <row r="2" spans="1:6" x14ac:dyDescent="0.25">
      <c r="A2" s="1" t="s">
        <v>0</v>
      </c>
      <c r="F2" t="s">
        <v>20</v>
      </c>
    </row>
    <row r="3" spans="1:6" x14ac:dyDescent="0.25">
      <c r="B3" s="2">
        <v>43739</v>
      </c>
      <c r="C3" s="4" t="s">
        <v>18</v>
      </c>
      <c r="D3" s="4" t="s">
        <v>19</v>
      </c>
      <c r="E3" s="2">
        <v>43769</v>
      </c>
    </row>
    <row r="4" spans="1:6" x14ac:dyDescent="0.25">
      <c r="A4" t="s">
        <v>1</v>
      </c>
      <c r="B4" s="3">
        <v>6618.27</v>
      </c>
      <c r="C4" s="3">
        <f>C18</f>
        <v>0</v>
      </c>
      <c r="D4" s="3">
        <f>D18</f>
        <v>0</v>
      </c>
      <c r="E4" s="3">
        <f>B4+C4-D4</f>
        <v>6618.27</v>
      </c>
      <c r="F4" s="3">
        <f>E4-719.09</f>
        <v>5899.18</v>
      </c>
    </row>
    <row r="5" spans="1:6" x14ac:dyDescent="0.25">
      <c r="A5" t="s">
        <v>2</v>
      </c>
      <c r="B5" s="3">
        <v>567.33000000000004</v>
      </c>
      <c r="C5" s="7">
        <f>C39</f>
        <v>0</v>
      </c>
      <c r="D5" s="7">
        <f>D39</f>
        <v>0</v>
      </c>
      <c r="E5" s="3">
        <f t="shared" ref="E5:E8" si="0">B5+C5-D5</f>
        <v>567.33000000000004</v>
      </c>
    </row>
    <row r="6" spans="1:6" x14ac:dyDescent="0.25">
      <c r="A6" t="s">
        <v>4</v>
      </c>
      <c r="B6" s="3">
        <v>408.66</v>
      </c>
      <c r="C6" s="3">
        <f>C44</f>
        <v>0</v>
      </c>
      <c r="D6" s="3">
        <f>D44</f>
        <v>0</v>
      </c>
      <c r="E6" s="3">
        <f>B6+C6-D6</f>
        <v>408.66</v>
      </c>
    </row>
    <row r="7" spans="1:6" x14ac:dyDescent="0.25">
      <c r="A7" t="s">
        <v>3</v>
      </c>
      <c r="B7" s="3">
        <v>2316.04</v>
      </c>
      <c r="C7" s="3">
        <f>C51</f>
        <v>0</v>
      </c>
      <c r="D7" s="3">
        <f>D51</f>
        <v>0</v>
      </c>
      <c r="E7" s="3">
        <f t="shared" si="0"/>
        <v>2316.04</v>
      </c>
    </row>
    <row r="8" spans="1:6" x14ac:dyDescent="0.25">
      <c r="A8" t="s">
        <v>5</v>
      </c>
      <c r="B8" s="5">
        <v>15176.86</v>
      </c>
      <c r="C8" s="5">
        <f>C56</f>
        <v>0</v>
      </c>
      <c r="D8" s="5">
        <f>D56</f>
        <v>0</v>
      </c>
      <c r="E8" s="5">
        <f t="shared" si="0"/>
        <v>15176.86</v>
      </c>
    </row>
    <row r="10" spans="1:6" ht="15.75" thickBot="1" x14ac:dyDescent="0.3">
      <c r="A10" t="s">
        <v>6</v>
      </c>
      <c r="B10" s="6">
        <f>SUM(B4:B9)</f>
        <v>25087.16</v>
      </c>
      <c r="C10" s="6">
        <f>SUM(C4:C9)</f>
        <v>0</v>
      </c>
      <c r="D10" s="6">
        <f>SUM(D4:D8)</f>
        <v>0</v>
      </c>
      <c r="E10" s="6">
        <f>SUM(E4:E9)</f>
        <v>25087.16</v>
      </c>
    </row>
    <row r="11" spans="1:6" ht="15.75" thickTop="1" x14ac:dyDescent="0.25"/>
    <row r="12" spans="1:6" x14ac:dyDescent="0.25">
      <c r="A12" s="1" t="s">
        <v>7</v>
      </c>
      <c r="E12" s="11"/>
    </row>
    <row r="13" spans="1:6" x14ac:dyDescent="0.25">
      <c r="A13" t="s">
        <v>8</v>
      </c>
    </row>
    <row r="14" spans="1:6" x14ac:dyDescent="0.25">
      <c r="A14" t="s">
        <v>8</v>
      </c>
    </row>
    <row r="15" spans="1:6" x14ac:dyDescent="0.25">
      <c r="A15" t="s">
        <v>95</v>
      </c>
    </row>
    <row r="16" spans="1:6" x14ac:dyDescent="0.25">
      <c r="A16" t="s">
        <v>26</v>
      </c>
    </row>
    <row r="17" spans="1:4" x14ac:dyDescent="0.25">
      <c r="C17" s="10"/>
      <c r="D17" s="10"/>
    </row>
    <row r="18" spans="1:4" s="3" customFormat="1" ht="15.75" thickBot="1" x14ac:dyDescent="0.3">
      <c r="A18" t="s">
        <v>122</v>
      </c>
      <c r="C18" s="6">
        <f>SUM(C13:C16)</f>
        <v>0</v>
      </c>
      <c r="D18" s="6">
        <f>SUM(D13:D16)</f>
        <v>0</v>
      </c>
    </row>
    <row r="19" spans="1:4" s="3" customFormat="1" ht="15.75" thickTop="1" x14ac:dyDescent="0.25">
      <c r="A19"/>
      <c r="C19" s="7"/>
      <c r="D19" s="7"/>
    </row>
    <row r="20" spans="1:4" s="3" customFormat="1" hidden="1" x14ac:dyDescent="0.25">
      <c r="A20" t="s">
        <v>21</v>
      </c>
      <c r="C20" s="5"/>
      <c r="D20" s="5"/>
    </row>
    <row r="21" spans="1:4" s="3" customFormat="1" hidden="1" x14ac:dyDescent="0.25">
      <c r="A21"/>
      <c r="C21" s="7"/>
      <c r="D21" s="7"/>
    </row>
    <row r="22" spans="1:4" ht="15.75" hidden="1" thickBot="1" x14ac:dyDescent="0.3">
      <c r="A22" t="s">
        <v>122</v>
      </c>
      <c r="C22" s="6">
        <f>SUM(C20:C21)</f>
        <v>0</v>
      </c>
      <c r="D22" s="6">
        <f>SUM(D20)</f>
        <v>0</v>
      </c>
    </row>
    <row r="23" spans="1:4" s="3" customFormat="1" ht="15.75" hidden="1" thickTop="1" x14ac:dyDescent="0.25">
      <c r="A23"/>
    </row>
    <row r="24" spans="1:4" s="3" customFormat="1" x14ac:dyDescent="0.25">
      <c r="A24" s="1" t="s">
        <v>17</v>
      </c>
    </row>
    <row r="25" spans="1:4" s="3" customFormat="1" x14ac:dyDescent="0.25">
      <c r="A25" t="s">
        <v>96</v>
      </c>
    </row>
    <row r="26" spans="1:4" s="3" customFormat="1" x14ac:dyDescent="0.25">
      <c r="A26" t="s">
        <v>98</v>
      </c>
    </row>
    <row r="27" spans="1:4" s="3" customFormat="1" x14ac:dyDescent="0.25">
      <c r="A27" t="s">
        <v>97</v>
      </c>
    </row>
    <row r="28" spans="1:4" s="3" customFormat="1" x14ac:dyDescent="0.25">
      <c r="A28" t="s">
        <v>23</v>
      </c>
    </row>
    <row r="29" spans="1:4" s="3" customFormat="1" x14ac:dyDescent="0.25">
      <c r="A29" t="s">
        <v>54</v>
      </c>
    </row>
    <row r="30" spans="1:4" s="3" customFormat="1" x14ac:dyDescent="0.25">
      <c r="A30" t="s">
        <v>48</v>
      </c>
    </row>
    <row r="31" spans="1:4" s="3" customFormat="1" x14ac:dyDescent="0.25">
      <c r="A31" t="s">
        <v>50</v>
      </c>
    </row>
    <row r="32" spans="1:4" s="3" customFormat="1" x14ac:dyDescent="0.25">
      <c r="A32" t="s">
        <v>40</v>
      </c>
    </row>
    <row r="33" spans="1:4" s="3" customFormat="1" x14ac:dyDescent="0.25">
      <c r="A33" t="s">
        <v>49</v>
      </c>
    </row>
    <row r="34" spans="1:4" s="3" customFormat="1" x14ac:dyDescent="0.25">
      <c r="A34" t="s">
        <v>49</v>
      </c>
    </row>
    <row r="35" spans="1:4" s="3" customFormat="1" x14ac:dyDescent="0.25">
      <c r="A35" t="s">
        <v>23</v>
      </c>
    </row>
    <row r="36" spans="1:4" s="3" customFormat="1" x14ac:dyDescent="0.25">
      <c r="A36" t="s">
        <v>40</v>
      </c>
    </row>
    <row r="37" spans="1:4" s="3" customFormat="1" x14ac:dyDescent="0.25">
      <c r="A37" t="s">
        <v>57</v>
      </c>
    </row>
    <row r="38" spans="1:4" x14ac:dyDescent="0.25">
      <c r="C38" s="10"/>
      <c r="D38" s="10"/>
    </row>
    <row r="39" spans="1:4" s="3" customFormat="1" ht="15.75" thickBot="1" x14ac:dyDescent="0.3">
      <c r="A39" t="s">
        <v>122</v>
      </c>
      <c r="C39" s="6">
        <f>SUM(C25:C38)</f>
        <v>0</v>
      </c>
      <c r="D39" s="6">
        <f>SUM(D26:D38)</f>
        <v>0</v>
      </c>
    </row>
    <row r="40" spans="1:4" s="3" customFormat="1" ht="15.75" thickTop="1" x14ac:dyDescent="0.25">
      <c r="A40"/>
      <c r="C40" s="7"/>
      <c r="D40" s="7"/>
    </row>
    <row r="41" spans="1:4" s="3" customFormat="1" x14ac:dyDescent="0.25">
      <c r="A41" s="1" t="s">
        <v>14</v>
      </c>
    </row>
    <row r="42" spans="1:4" s="3" customFormat="1" x14ac:dyDescent="0.25">
      <c r="A42" t="s">
        <v>8</v>
      </c>
      <c r="C42" s="5"/>
      <c r="D42" s="5"/>
    </row>
    <row r="44" spans="1:4" s="3" customFormat="1" ht="15.75" thickBot="1" x14ac:dyDescent="0.3">
      <c r="A44" t="s">
        <v>122</v>
      </c>
      <c r="C44" s="6">
        <f>SUM(C42:C43)</f>
        <v>0</v>
      </c>
      <c r="D44" s="6">
        <f>SUM(D42:D43)</f>
        <v>0</v>
      </c>
    </row>
    <row r="45" spans="1:4" s="3" customFormat="1" ht="15.75" thickTop="1" x14ac:dyDescent="0.25">
      <c r="A45"/>
    </row>
    <row r="46" spans="1:4" s="3" customFormat="1" x14ac:dyDescent="0.25">
      <c r="A46"/>
    </row>
    <row r="47" spans="1:4" s="3" customFormat="1" x14ac:dyDescent="0.25">
      <c r="A47" s="1" t="s">
        <v>13</v>
      </c>
    </row>
    <row r="48" spans="1:4" s="3" customFormat="1" x14ac:dyDescent="0.25">
      <c r="A48" s="15" t="s">
        <v>8</v>
      </c>
    </row>
    <row r="49" spans="1:4" s="3" customFormat="1" x14ac:dyDescent="0.25">
      <c r="A49" t="s">
        <v>12</v>
      </c>
      <c r="C49" s="5"/>
      <c r="D49" s="5"/>
    </row>
    <row r="51" spans="1:4" s="3" customFormat="1" ht="15.75" thickBot="1" x14ac:dyDescent="0.3">
      <c r="A51" t="s">
        <v>122</v>
      </c>
      <c r="C51" s="6">
        <f>SUM(C48:C50)</f>
        <v>0</v>
      </c>
      <c r="D51" s="6">
        <f>SUM(D49:D50)</f>
        <v>0</v>
      </c>
    </row>
    <row r="52" spans="1:4" s="3" customFormat="1" ht="15.75" thickTop="1" x14ac:dyDescent="0.25">
      <c r="A52"/>
    </row>
    <row r="53" spans="1:4" s="3" customFormat="1" x14ac:dyDescent="0.25">
      <c r="A53" s="1" t="s">
        <v>15</v>
      </c>
    </row>
    <row r="54" spans="1:4" s="3" customFormat="1" x14ac:dyDescent="0.25">
      <c r="A54" t="s">
        <v>12</v>
      </c>
      <c r="C54" s="5"/>
      <c r="D54" s="5"/>
    </row>
    <row r="56" spans="1:4" s="3" customFormat="1" ht="15.75" thickBot="1" x14ac:dyDescent="0.3">
      <c r="A56" t="s">
        <v>122</v>
      </c>
      <c r="C56" s="6">
        <f t="shared" ref="C56" si="1">SUM(C54:C55)</f>
        <v>0</v>
      </c>
      <c r="D56" s="6">
        <v>0</v>
      </c>
    </row>
    <row r="57" spans="1:4" s="3" customFormat="1" ht="15.75" thickTop="1" x14ac:dyDescent="0.25">
      <c r="A57"/>
    </row>
  </sheetData>
  <mergeCells count="1">
    <mergeCell ref="A1:E1"/>
  </mergeCells>
  <pageMargins left="0.7" right="0.2" top="0.25" bottom="0.25" header="0.3" footer="0.3"/>
  <pageSetup scale="87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opLeftCell="A41" workbookViewId="0">
      <selection activeCell="A64" sqref="A64"/>
    </sheetView>
  </sheetViews>
  <sheetFormatPr defaultRowHeight="15" x14ac:dyDescent="0.25"/>
  <cols>
    <col min="1" max="1" width="33.85546875" customWidth="1"/>
    <col min="2" max="2" width="14.7109375" style="3" customWidth="1"/>
    <col min="3" max="3" width="15.7109375" style="3" customWidth="1"/>
    <col min="4" max="4" width="14.28515625" style="3" customWidth="1"/>
    <col min="5" max="5" width="13" style="3" customWidth="1"/>
    <col min="6" max="6" width="0" hidden="1" customWidth="1"/>
  </cols>
  <sheetData>
    <row r="1" spans="1:6" x14ac:dyDescent="0.25">
      <c r="A1" s="16" t="s">
        <v>110</v>
      </c>
      <c r="B1" s="16"/>
      <c r="C1" s="16"/>
      <c r="D1" s="16"/>
      <c r="E1" s="16"/>
    </row>
    <row r="2" spans="1:6" x14ac:dyDescent="0.25">
      <c r="A2" s="1" t="s">
        <v>0</v>
      </c>
      <c r="F2" t="s">
        <v>20</v>
      </c>
    </row>
    <row r="3" spans="1:6" x14ac:dyDescent="0.25">
      <c r="B3" s="2">
        <v>43770</v>
      </c>
      <c r="C3" s="4" t="s">
        <v>18</v>
      </c>
      <c r="D3" s="4" t="s">
        <v>19</v>
      </c>
      <c r="E3" s="2">
        <v>43799</v>
      </c>
    </row>
    <row r="4" spans="1:6" x14ac:dyDescent="0.25">
      <c r="A4" t="s">
        <v>1</v>
      </c>
      <c r="B4" s="3">
        <v>3893.69</v>
      </c>
      <c r="C4" s="3">
        <f>C20</f>
        <v>0</v>
      </c>
      <c r="D4" s="3">
        <f>D20</f>
        <v>0</v>
      </c>
      <c r="E4" s="3">
        <f>B4+C4-D4</f>
        <v>3893.69</v>
      </c>
      <c r="F4" s="3">
        <f>E4-719.09</f>
        <v>3174.6</v>
      </c>
    </row>
    <row r="5" spans="1:6" x14ac:dyDescent="0.25">
      <c r="A5" t="s">
        <v>2</v>
      </c>
      <c r="B5" s="3">
        <v>703.49</v>
      </c>
      <c r="C5" s="7">
        <f>C41</f>
        <v>0</v>
      </c>
      <c r="D5" s="7">
        <f>D41</f>
        <v>0</v>
      </c>
      <c r="E5" s="3">
        <f t="shared" ref="E5:E8" si="0">B5+C5-D5</f>
        <v>703.49</v>
      </c>
    </row>
    <row r="6" spans="1:6" x14ac:dyDescent="0.25">
      <c r="A6" t="s">
        <v>4</v>
      </c>
      <c r="B6" s="3">
        <v>414.7</v>
      </c>
      <c r="C6" s="3">
        <f>C59</f>
        <v>0</v>
      </c>
      <c r="D6" s="3">
        <f>D59</f>
        <v>0</v>
      </c>
      <c r="E6" s="3">
        <f>B6+C6-D6</f>
        <v>414.7</v>
      </c>
    </row>
    <row r="7" spans="1:6" x14ac:dyDescent="0.25">
      <c r="A7" t="s">
        <v>3</v>
      </c>
      <c r="B7" s="3">
        <v>1254.3499999999999</v>
      </c>
      <c r="C7" s="3">
        <f>C51</f>
        <v>0</v>
      </c>
      <c r="D7" s="3">
        <f>D51</f>
        <v>0</v>
      </c>
      <c r="E7" s="3">
        <f t="shared" si="0"/>
        <v>1254.3499999999999</v>
      </c>
    </row>
    <row r="8" spans="1:6" x14ac:dyDescent="0.25">
      <c r="A8" t="s">
        <v>5</v>
      </c>
      <c r="B8" s="5">
        <v>15164.24</v>
      </c>
      <c r="C8" s="5">
        <f>C64</f>
        <v>0</v>
      </c>
      <c r="D8" s="5">
        <f>D64</f>
        <v>0</v>
      </c>
      <c r="E8" s="5">
        <f t="shared" si="0"/>
        <v>15164.24</v>
      </c>
    </row>
    <row r="10" spans="1:6" ht="15.75" thickBot="1" x14ac:dyDescent="0.3">
      <c r="A10" t="s">
        <v>6</v>
      </c>
      <c r="B10" s="6">
        <f>SUM(B4:B9)</f>
        <v>21430.47</v>
      </c>
      <c r="C10" s="6">
        <f>SUM(C4:C9)</f>
        <v>0</v>
      </c>
      <c r="D10" s="6">
        <f>SUM(D4:D8)</f>
        <v>0</v>
      </c>
      <c r="E10" s="6">
        <f>SUM(E4:E9)</f>
        <v>21430.47</v>
      </c>
    </row>
    <row r="11" spans="1:6" ht="15.75" thickTop="1" x14ac:dyDescent="0.25"/>
    <row r="12" spans="1:6" x14ac:dyDescent="0.25">
      <c r="A12" s="1" t="s">
        <v>7</v>
      </c>
      <c r="E12" s="11"/>
    </row>
    <row r="13" spans="1:6" x14ac:dyDescent="0.25">
      <c r="A13" t="s">
        <v>31</v>
      </c>
    </row>
    <row r="14" spans="1:6" x14ac:dyDescent="0.25">
      <c r="A14" t="s">
        <v>31</v>
      </c>
    </row>
    <row r="15" spans="1:6" s="3" customFormat="1" x14ac:dyDescent="0.25">
      <c r="A15" t="s">
        <v>43</v>
      </c>
      <c r="F15"/>
    </row>
    <row r="16" spans="1:6" s="3" customFormat="1" x14ac:dyDescent="0.25">
      <c r="A16" t="s">
        <v>44</v>
      </c>
      <c r="F16"/>
    </row>
    <row r="17" spans="1:6" s="3" customFormat="1" x14ac:dyDescent="0.25">
      <c r="A17" t="s">
        <v>26</v>
      </c>
      <c r="F17"/>
    </row>
    <row r="18" spans="1:6" s="3" customFormat="1" x14ac:dyDescent="0.25">
      <c r="A18" t="s">
        <v>34</v>
      </c>
      <c r="F18"/>
    </row>
    <row r="19" spans="1:6" s="3" customFormat="1" x14ac:dyDescent="0.25">
      <c r="A19"/>
      <c r="C19" s="10"/>
      <c r="D19" s="10"/>
      <c r="F19"/>
    </row>
    <row r="20" spans="1:6" s="3" customFormat="1" ht="15.75" thickBot="1" x14ac:dyDescent="0.3">
      <c r="A20" t="s">
        <v>122</v>
      </c>
      <c r="C20" s="6">
        <f>SUM(C13:C18)</f>
        <v>0</v>
      </c>
      <c r="D20" s="6">
        <f>SUM(D13:D18)</f>
        <v>0</v>
      </c>
    </row>
    <row r="21" spans="1:6" s="3" customFormat="1" ht="15.75" thickTop="1" x14ac:dyDescent="0.25">
      <c r="A21"/>
      <c r="C21" s="7"/>
      <c r="D21" s="7"/>
    </row>
    <row r="22" spans="1:6" s="3" customFormat="1" hidden="1" x14ac:dyDescent="0.25">
      <c r="A22" t="s">
        <v>21</v>
      </c>
      <c r="C22" s="5"/>
      <c r="D22" s="5"/>
    </row>
    <row r="23" spans="1:6" s="3" customFormat="1" hidden="1" x14ac:dyDescent="0.25">
      <c r="A23"/>
      <c r="C23" s="7"/>
      <c r="D23" s="7"/>
    </row>
    <row r="24" spans="1:6" s="3" customFormat="1" ht="15.75" hidden="1" thickBot="1" x14ac:dyDescent="0.3">
      <c r="A24" t="s">
        <v>9</v>
      </c>
      <c r="C24" s="6">
        <f>SUM(C22:C23)</f>
        <v>0</v>
      </c>
      <c r="D24" s="6">
        <f>SUM(D22)</f>
        <v>0</v>
      </c>
      <c r="F24"/>
    </row>
    <row r="25" spans="1:6" s="3" customFormat="1" hidden="1" x14ac:dyDescent="0.25">
      <c r="A25"/>
    </row>
    <row r="26" spans="1:6" s="3" customFormat="1" x14ac:dyDescent="0.25">
      <c r="A26" s="1" t="s">
        <v>17</v>
      </c>
    </row>
    <row r="27" spans="1:6" s="3" customFormat="1" x14ac:dyDescent="0.25">
      <c r="A27" t="s">
        <v>8</v>
      </c>
    </row>
    <row r="28" spans="1:6" s="3" customFormat="1" x14ac:dyDescent="0.25">
      <c r="A28" t="s">
        <v>46</v>
      </c>
    </row>
    <row r="29" spans="1:6" s="3" customFormat="1" x14ac:dyDescent="0.25">
      <c r="A29" t="s">
        <v>47</v>
      </c>
    </row>
    <row r="30" spans="1:6" s="3" customFormat="1" x14ac:dyDescent="0.25">
      <c r="A30" t="s">
        <v>45</v>
      </c>
    </row>
    <row r="31" spans="1:6" s="3" customFormat="1" x14ac:dyDescent="0.25">
      <c r="A31" t="s">
        <v>23</v>
      </c>
    </row>
    <row r="32" spans="1:6" s="3" customFormat="1" x14ac:dyDescent="0.25">
      <c r="A32" t="s">
        <v>48</v>
      </c>
    </row>
    <row r="33" spans="1:4" s="3" customFormat="1" x14ac:dyDescent="0.25">
      <c r="A33" t="s">
        <v>48</v>
      </c>
    </row>
    <row r="34" spans="1:4" s="3" customFormat="1" x14ac:dyDescent="0.25">
      <c r="A34" t="s">
        <v>48</v>
      </c>
    </row>
    <row r="35" spans="1:4" s="3" customFormat="1" x14ac:dyDescent="0.25">
      <c r="A35" t="s">
        <v>49</v>
      </c>
    </row>
    <row r="36" spans="1:4" s="3" customFormat="1" x14ac:dyDescent="0.25">
      <c r="A36" t="s">
        <v>23</v>
      </c>
    </row>
    <row r="37" spans="1:4" s="3" customFormat="1" x14ac:dyDescent="0.25">
      <c r="A37" t="s">
        <v>16</v>
      </c>
    </row>
    <row r="38" spans="1:4" s="3" customFormat="1" x14ac:dyDescent="0.25">
      <c r="A38" t="s">
        <v>38</v>
      </c>
    </row>
    <row r="39" spans="1:4" s="3" customFormat="1" x14ac:dyDescent="0.25">
      <c r="A39" t="s">
        <v>50</v>
      </c>
      <c r="C39" s="5"/>
      <c r="D39" s="5"/>
    </row>
    <row r="41" spans="1:4" s="3" customFormat="1" ht="15.75" thickBot="1" x14ac:dyDescent="0.3">
      <c r="A41" t="s">
        <v>122</v>
      </c>
      <c r="C41" s="6">
        <f>SUM(C27:C40)</f>
        <v>0</v>
      </c>
      <c r="D41" s="6">
        <f>SUM(D28:D40)</f>
        <v>0</v>
      </c>
    </row>
    <row r="42" spans="1:4" s="3" customFormat="1" ht="15.75" thickTop="1" x14ac:dyDescent="0.25">
      <c r="A42"/>
    </row>
    <row r="43" spans="1:4" s="3" customFormat="1" x14ac:dyDescent="0.25">
      <c r="A43" s="1" t="s">
        <v>13</v>
      </c>
    </row>
    <row r="44" spans="1:4" s="3" customFormat="1" x14ac:dyDescent="0.25">
      <c r="A44" s="8" t="s">
        <v>8</v>
      </c>
    </row>
    <row r="45" spans="1:4" s="3" customFormat="1" x14ac:dyDescent="0.25">
      <c r="A45" s="8" t="s">
        <v>8</v>
      </c>
    </row>
    <row r="46" spans="1:4" s="3" customFormat="1" x14ac:dyDescent="0.25">
      <c r="A46" s="8" t="s">
        <v>8</v>
      </c>
    </row>
    <row r="47" spans="1:4" s="3" customFormat="1" x14ac:dyDescent="0.25">
      <c r="A47" s="8" t="s">
        <v>8</v>
      </c>
    </row>
    <row r="48" spans="1:4" s="3" customFormat="1" x14ac:dyDescent="0.25">
      <c r="A48" s="8" t="s">
        <v>8</v>
      </c>
    </row>
    <row r="49" spans="1:4" s="3" customFormat="1" x14ac:dyDescent="0.25">
      <c r="A49" t="s">
        <v>12</v>
      </c>
      <c r="C49" s="5"/>
      <c r="D49" s="5"/>
    </row>
    <row r="51" spans="1:4" s="3" customFormat="1" ht="15.75" thickBot="1" x14ac:dyDescent="0.3">
      <c r="A51" t="s">
        <v>122</v>
      </c>
      <c r="C51" s="6">
        <f>SUM(C44:C50)</f>
        <v>0</v>
      </c>
      <c r="D51" s="6">
        <f>SUM(D49:D50)</f>
        <v>0</v>
      </c>
    </row>
    <row r="52" spans="1:4" s="3" customFormat="1" ht="15.75" thickTop="1" x14ac:dyDescent="0.25">
      <c r="A52"/>
    </row>
    <row r="53" spans="1:4" s="3" customFormat="1" x14ac:dyDescent="0.25">
      <c r="A53" s="1" t="s">
        <v>14</v>
      </c>
    </row>
    <row r="54" spans="1:4" s="3" customFormat="1" x14ac:dyDescent="0.25">
      <c r="A54" t="s">
        <v>42</v>
      </c>
    </row>
    <row r="55" spans="1:4" s="3" customFormat="1" x14ac:dyDescent="0.25">
      <c r="A55" t="s">
        <v>8</v>
      </c>
    </row>
    <row r="56" spans="1:4" s="3" customFormat="1" x14ac:dyDescent="0.25">
      <c r="A56" t="s">
        <v>8</v>
      </c>
    </row>
    <row r="57" spans="1:4" s="3" customFormat="1" x14ac:dyDescent="0.25">
      <c r="A57" t="s">
        <v>12</v>
      </c>
      <c r="C57" s="5"/>
      <c r="D57" s="5"/>
    </row>
    <row r="59" spans="1:4" s="3" customFormat="1" ht="15.75" thickBot="1" x14ac:dyDescent="0.3">
      <c r="A59" t="s">
        <v>122</v>
      </c>
      <c r="C59" s="6">
        <f t="shared" ref="C59:D59" si="1">SUM(C54:C58)</f>
        <v>0</v>
      </c>
      <c r="D59" s="6">
        <f t="shared" si="1"/>
        <v>0</v>
      </c>
    </row>
    <row r="60" spans="1:4" s="3" customFormat="1" ht="15.75" thickTop="1" x14ac:dyDescent="0.25">
      <c r="A60"/>
    </row>
    <row r="61" spans="1:4" s="3" customFormat="1" x14ac:dyDescent="0.25">
      <c r="A61" s="1" t="s">
        <v>15</v>
      </c>
    </row>
    <row r="62" spans="1:4" s="3" customFormat="1" x14ac:dyDescent="0.25">
      <c r="A62" t="s">
        <v>12</v>
      </c>
      <c r="C62" s="5"/>
      <c r="D62" s="5"/>
    </row>
    <row r="64" spans="1:4" s="3" customFormat="1" ht="15.75" thickBot="1" x14ac:dyDescent="0.3">
      <c r="A64" t="s">
        <v>122</v>
      </c>
      <c r="C64" s="6">
        <f t="shared" ref="C64" si="2">SUM(C62:C63)</f>
        <v>0</v>
      </c>
      <c r="D64" s="6">
        <v>0</v>
      </c>
    </row>
    <row r="65" spans="1:1" s="3" customFormat="1" ht="15.75" thickTop="1" x14ac:dyDescent="0.25">
      <c r="A65"/>
    </row>
  </sheetData>
  <mergeCells count="1">
    <mergeCell ref="A1:E1"/>
  </mergeCells>
  <pageMargins left="0.7" right="0.2" top="0.25" bottom="0.25" header="0.3" footer="0.3"/>
  <pageSetup scale="87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opLeftCell="A29" workbookViewId="0">
      <selection activeCell="E4" sqref="E4"/>
    </sheetView>
  </sheetViews>
  <sheetFormatPr defaultRowHeight="15" x14ac:dyDescent="0.25"/>
  <cols>
    <col min="1" max="1" width="33.85546875" customWidth="1"/>
    <col min="2" max="2" width="14.7109375" style="3" customWidth="1"/>
    <col min="3" max="3" width="15.7109375" style="3" customWidth="1"/>
    <col min="4" max="4" width="14.28515625" style="3" customWidth="1"/>
    <col min="5" max="5" width="13" style="3" customWidth="1"/>
    <col min="6" max="6" width="0" hidden="1" customWidth="1"/>
  </cols>
  <sheetData>
    <row r="1" spans="1:6" x14ac:dyDescent="0.25">
      <c r="A1" s="16" t="s">
        <v>111</v>
      </c>
      <c r="B1" s="16"/>
      <c r="C1" s="16"/>
      <c r="D1" s="16"/>
      <c r="E1" s="16"/>
    </row>
    <row r="2" spans="1:6" x14ac:dyDescent="0.25">
      <c r="A2" s="1" t="s">
        <v>0</v>
      </c>
      <c r="F2" t="s">
        <v>20</v>
      </c>
    </row>
    <row r="3" spans="1:6" x14ac:dyDescent="0.25">
      <c r="B3" s="2">
        <v>43800</v>
      </c>
      <c r="C3" s="4" t="s">
        <v>18</v>
      </c>
      <c r="D3" s="4" t="s">
        <v>19</v>
      </c>
      <c r="E3" s="2">
        <v>43830</v>
      </c>
    </row>
    <row r="4" spans="1:6" x14ac:dyDescent="0.25">
      <c r="A4" t="s">
        <v>1</v>
      </c>
      <c r="B4" s="3">
        <v>3866.09</v>
      </c>
      <c r="C4" s="3">
        <f>C20</f>
        <v>0</v>
      </c>
      <c r="D4" s="3">
        <f>D20</f>
        <v>0</v>
      </c>
      <c r="E4" s="3">
        <f>B4+C4-D4</f>
        <v>3866.09</v>
      </c>
      <c r="F4" s="3">
        <f>E4-719.09</f>
        <v>3147</v>
      </c>
    </row>
    <row r="5" spans="1:6" x14ac:dyDescent="0.25">
      <c r="A5" t="s">
        <v>2</v>
      </c>
      <c r="B5" s="3">
        <v>681.02</v>
      </c>
      <c r="C5" s="7">
        <f>C41</f>
        <v>0</v>
      </c>
      <c r="D5" s="7">
        <f>D41</f>
        <v>0</v>
      </c>
      <c r="E5" s="3">
        <f t="shared" ref="E5:E8" si="0">B5+C5-D5</f>
        <v>681.02</v>
      </c>
    </row>
    <row r="6" spans="1:6" x14ac:dyDescent="0.25">
      <c r="A6" t="s">
        <v>4</v>
      </c>
      <c r="B6" s="3">
        <v>614.72</v>
      </c>
      <c r="C6" s="3">
        <f>C59</f>
        <v>0</v>
      </c>
      <c r="D6" s="3">
        <f>D59</f>
        <v>0</v>
      </c>
      <c r="E6" s="3">
        <f>B6+C6-D6</f>
        <v>614.72</v>
      </c>
    </row>
    <row r="7" spans="1:6" x14ac:dyDescent="0.25">
      <c r="A7" t="s">
        <v>3</v>
      </c>
      <c r="B7" s="3">
        <v>1724.41</v>
      </c>
      <c r="C7" s="3">
        <f>C51</f>
        <v>0</v>
      </c>
      <c r="D7" s="3">
        <f>D51</f>
        <v>0</v>
      </c>
      <c r="E7" s="3">
        <f t="shared" si="0"/>
        <v>1724.41</v>
      </c>
    </row>
    <row r="8" spans="1:6" x14ac:dyDescent="0.25">
      <c r="A8" t="s">
        <v>5</v>
      </c>
      <c r="B8" s="5">
        <v>15164.86</v>
      </c>
      <c r="C8" s="5">
        <f>C64</f>
        <v>0</v>
      </c>
      <c r="D8" s="5">
        <f>D64</f>
        <v>0</v>
      </c>
      <c r="E8" s="5">
        <f t="shared" si="0"/>
        <v>15164.86</v>
      </c>
    </row>
    <row r="10" spans="1:6" ht="15.75" thickBot="1" x14ac:dyDescent="0.3">
      <c r="A10" t="s">
        <v>6</v>
      </c>
      <c r="B10" s="6">
        <f>SUM(B4:B9)</f>
        <v>22051.100000000002</v>
      </c>
      <c r="C10" s="6">
        <f>SUM(C4:C9)</f>
        <v>0</v>
      </c>
      <c r="D10" s="6">
        <f>SUM(D4:D8)</f>
        <v>0</v>
      </c>
      <c r="E10" s="6">
        <f>SUM(E4:E9)</f>
        <v>22051.100000000002</v>
      </c>
    </row>
    <row r="11" spans="1:6" ht="15.75" thickTop="1" x14ac:dyDescent="0.25"/>
    <row r="12" spans="1:6" x14ac:dyDescent="0.25">
      <c r="A12" s="1" t="s">
        <v>7</v>
      </c>
      <c r="E12" s="11"/>
    </row>
    <row r="13" spans="1:6" x14ac:dyDescent="0.25">
      <c r="A13" t="s">
        <v>31</v>
      </c>
    </row>
    <row r="14" spans="1:6" x14ac:dyDescent="0.25">
      <c r="A14" t="s">
        <v>31</v>
      </c>
    </row>
    <row r="15" spans="1:6" s="3" customFormat="1" x14ac:dyDescent="0.25">
      <c r="A15" t="s">
        <v>43</v>
      </c>
      <c r="F15"/>
    </row>
    <row r="16" spans="1:6" s="3" customFormat="1" x14ac:dyDescent="0.25">
      <c r="A16" t="s">
        <v>44</v>
      </c>
      <c r="F16"/>
    </row>
    <row r="17" spans="1:6" s="3" customFormat="1" x14ac:dyDescent="0.25">
      <c r="A17" t="s">
        <v>26</v>
      </c>
      <c r="F17"/>
    </row>
    <row r="18" spans="1:6" s="3" customFormat="1" x14ac:dyDescent="0.25">
      <c r="A18" t="s">
        <v>34</v>
      </c>
      <c r="F18"/>
    </row>
    <row r="19" spans="1:6" s="3" customFormat="1" x14ac:dyDescent="0.25">
      <c r="A19"/>
      <c r="C19" s="10"/>
      <c r="D19" s="10"/>
      <c r="F19"/>
    </row>
    <row r="20" spans="1:6" s="3" customFormat="1" ht="15.75" thickBot="1" x14ac:dyDescent="0.3">
      <c r="A20" t="s">
        <v>122</v>
      </c>
      <c r="C20" s="6">
        <f>SUM(C13:C18)</f>
        <v>0</v>
      </c>
      <c r="D20" s="6">
        <f>SUM(D13:D18)</f>
        <v>0</v>
      </c>
    </row>
    <row r="21" spans="1:6" s="3" customFormat="1" ht="15.75" thickTop="1" x14ac:dyDescent="0.25">
      <c r="A21"/>
      <c r="C21" s="7"/>
      <c r="D21" s="7"/>
    </row>
    <row r="22" spans="1:6" s="3" customFormat="1" hidden="1" x14ac:dyDescent="0.25">
      <c r="A22" t="s">
        <v>21</v>
      </c>
      <c r="C22" s="5"/>
      <c r="D22" s="5"/>
    </row>
    <row r="23" spans="1:6" s="3" customFormat="1" hidden="1" x14ac:dyDescent="0.25">
      <c r="A23"/>
      <c r="C23" s="7"/>
      <c r="D23" s="7"/>
    </row>
    <row r="24" spans="1:6" s="3" customFormat="1" ht="15.75" hidden="1" thickBot="1" x14ac:dyDescent="0.3">
      <c r="A24" t="s">
        <v>122</v>
      </c>
      <c r="C24" s="6">
        <f>SUM(C22:C23)</f>
        <v>0</v>
      </c>
      <c r="D24" s="6">
        <f>SUM(D22)</f>
        <v>0</v>
      </c>
      <c r="F24"/>
    </row>
    <row r="25" spans="1:6" s="3" customFormat="1" hidden="1" x14ac:dyDescent="0.25">
      <c r="A25"/>
    </row>
    <row r="26" spans="1:6" s="3" customFormat="1" x14ac:dyDescent="0.25">
      <c r="A26" s="1" t="s">
        <v>17</v>
      </c>
    </row>
    <row r="27" spans="1:6" s="3" customFormat="1" x14ac:dyDescent="0.25">
      <c r="A27" t="s">
        <v>8</v>
      </c>
    </row>
    <row r="28" spans="1:6" s="3" customFormat="1" x14ac:dyDescent="0.25">
      <c r="A28" t="s">
        <v>46</v>
      </c>
    </row>
    <row r="29" spans="1:6" s="3" customFormat="1" x14ac:dyDescent="0.25">
      <c r="A29" t="s">
        <v>47</v>
      </c>
    </row>
    <row r="30" spans="1:6" s="3" customFormat="1" x14ac:dyDescent="0.25">
      <c r="A30" t="s">
        <v>45</v>
      </c>
    </row>
    <row r="31" spans="1:6" s="3" customFormat="1" x14ac:dyDescent="0.25">
      <c r="A31" t="s">
        <v>23</v>
      </c>
    </row>
    <row r="32" spans="1:6" s="3" customFormat="1" x14ac:dyDescent="0.25">
      <c r="A32" t="s">
        <v>48</v>
      </c>
    </row>
    <row r="33" spans="1:4" s="3" customFormat="1" x14ac:dyDescent="0.25">
      <c r="A33" t="s">
        <v>48</v>
      </c>
    </row>
    <row r="34" spans="1:4" s="3" customFormat="1" x14ac:dyDescent="0.25">
      <c r="A34" t="s">
        <v>48</v>
      </c>
    </row>
    <row r="35" spans="1:4" s="3" customFormat="1" x14ac:dyDescent="0.25">
      <c r="A35" t="s">
        <v>49</v>
      </c>
    </row>
    <row r="36" spans="1:4" s="3" customFormat="1" x14ac:dyDescent="0.25">
      <c r="A36" t="s">
        <v>23</v>
      </c>
    </row>
    <row r="37" spans="1:4" s="3" customFormat="1" x14ac:dyDescent="0.25">
      <c r="A37" t="s">
        <v>16</v>
      </c>
    </row>
    <row r="38" spans="1:4" s="3" customFormat="1" x14ac:dyDescent="0.25">
      <c r="A38" t="s">
        <v>38</v>
      </c>
    </row>
    <row r="39" spans="1:4" s="3" customFormat="1" x14ac:dyDescent="0.25">
      <c r="A39" t="s">
        <v>50</v>
      </c>
      <c r="C39" s="5"/>
      <c r="D39" s="5"/>
    </row>
    <row r="41" spans="1:4" s="3" customFormat="1" ht="15.75" thickBot="1" x14ac:dyDescent="0.3">
      <c r="A41" t="s">
        <v>122</v>
      </c>
      <c r="C41" s="6">
        <f>SUM(C27:C40)</f>
        <v>0</v>
      </c>
      <c r="D41" s="6">
        <f>SUM(D28:D40)</f>
        <v>0</v>
      </c>
    </row>
    <row r="42" spans="1:4" s="3" customFormat="1" ht="15.75" thickTop="1" x14ac:dyDescent="0.25">
      <c r="A42"/>
    </row>
    <row r="43" spans="1:4" s="3" customFormat="1" x14ac:dyDescent="0.25">
      <c r="A43" s="1" t="s">
        <v>13</v>
      </c>
    </row>
    <row r="44" spans="1:4" s="3" customFormat="1" x14ac:dyDescent="0.25">
      <c r="A44" s="8" t="s">
        <v>8</v>
      </c>
    </row>
    <row r="45" spans="1:4" s="3" customFormat="1" x14ac:dyDescent="0.25">
      <c r="A45" s="8" t="s">
        <v>8</v>
      </c>
    </row>
    <row r="46" spans="1:4" s="3" customFormat="1" x14ac:dyDescent="0.25">
      <c r="A46" s="8" t="s">
        <v>8</v>
      </c>
    </row>
    <row r="47" spans="1:4" s="3" customFormat="1" x14ac:dyDescent="0.25">
      <c r="A47" s="8" t="s">
        <v>8</v>
      </c>
    </row>
    <row r="48" spans="1:4" s="3" customFormat="1" x14ac:dyDescent="0.25">
      <c r="A48" s="8" t="s">
        <v>8</v>
      </c>
    </row>
    <row r="49" spans="1:4" s="3" customFormat="1" x14ac:dyDescent="0.25">
      <c r="A49" t="s">
        <v>12</v>
      </c>
      <c r="C49" s="5"/>
      <c r="D49" s="5"/>
    </row>
    <row r="51" spans="1:4" s="3" customFormat="1" ht="15.75" thickBot="1" x14ac:dyDescent="0.3">
      <c r="A51" t="s">
        <v>122</v>
      </c>
      <c r="C51" s="6">
        <f>SUM(C44:C50)</f>
        <v>0</v>
      </c>
      <c r="D51" s="6">
        <f>SUM(D49:D50)</f>
        <v>0</v>
      </c>
    </row>
    <row r="52" spans="1:4" s="3" customFormat="1" ht="15.75" thickTop="1" x14ac:dyDescent="0.25">
      <c r="A52"/>
    </row>
    <row r="53" spans="1:4" s="3" customFormat="1" x14ac:dyDescent="0.25">
      <c r="A53" s="1" t="s">
        <v>14</v>
      </c>
    </row>
    <row r="54" spans="1:4" s="3" customFormat="1" x14ac:dyDescent="0.25">
      <c r="A54" t="s">
        <v>42</v>
      </c>
    </row>
    <row r="55" spans="1:4" s="3" customFormat="1" x14ac:dyDescent="0.25">
      <c r="A55" t="s">
        <v>8</v>
      </c>
    </row>
    <row r="56" spans="1:4" s="3" customFormat="1" x14ac:dyDescent="0.25">
      <c r="A56" t="s">
        <v>8</v>
      </c>
    </row>
    <row r="57" spans="1:4" s="3" customFormat="1" x14ac:dyDescent="0.25">
      <c r="A57" t="s">
        <v>12</v>
      </c>
      <c r="C57" s="5"/>
      <c r="D57" s="5"/>
    </row>
    <row r="59" spans="1:4" s="3" customFormat="1" ht="15.75" thickBot="1" x14ac:dyDescent="0.3">
      <c r="A59" t="s">
        <v>122</v>
      </c>
      <c r="C59" s="6">
        <f t="shared" ref="C59:D59" si="1">SUM(C54:C58)</f>
        <v>0</v>
      </c>
      <c r="D59" s="6">
        <f t="shared" si="1"/>
        <v>0</v>
      </c>
    </row>
    <row r="60" spans="1:4" s="3" customFormat="1" ht="15.75" thickTop="1" x14ac:dyDescent="0.25">
      <c r="A60"/>
    </row>
    <row r="61" spans="1:4" s="3" customFormat="1" x14ac:dyDescent="0.25">
      <c r="A61" s="1" t="s">
        <v>15</v>
      </c>
    </row>
    <row r="62" spans="1:4" s="3" customFormat="1" x14ac:dyDescent="0.25">
      <c r="A62" t="s">
        <v>12</v>
      </c>
      <c r="C62" s="5"/>
      <c r="D62" s="5"/>
    </row>
    <row r="64" spans="1:4" s="3" customFormat="1" ht="15.75" thickBot="1" x14ac:dyDescent="0.3">
      <c r="A64" t="s">
        <v>122</v>
      </c>
      <c r="C64" s="6">
        <f t="shared" ref="C64" si="2">SUM(C62:C63)</f>
        <v>0</v>
      </c>
      <c r="D64" s="6">
        <v>0</v>
      </c>
    </row>
    <row r="65" spans="1:1" s="3" customFormat="1" ht="15.75" thickTop="1" x14ac:dyDescent="0.25">
      <c r="A65"/>
    </row>
  </sheetData>
  <mergeCells count="1">
    <mergeCell ref="A1:E1"/>
  </mergeCells>
  <pageMargins left="0.7" right="0.2" top="0.25" bottom="0.25" header="0.3" footer="0.3"/>
  <pageSetup scale="8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workbookViewId="0">
      <selection activeCell="A22" sqref="A22"/>
    </sheetView>
  </sheetViews>
  <sheetFormatPr defaultRowHeight="15" x14ac:dyDescent="0.25"/>
  <cols>
    <col min="1" max="1" width="38.2851562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6" x14ac:dyDescent="0.25">
      <c r="A1" s="16" t="s">
        <v>100</v>
      </c>
      <c r="B1" s="16"/>
      <c r="C1" s="16"/>
      <c r="D1" s="16"/>
      <c r="E1" s="16"/>
    </row>
    <row r="2" spans="1:6" x14ac:dyDescent="0.25">
      <c r="A2" s="1" t="s">
        <v>0</v>
      </c>
    </row>
    <row r="3" spans="1:6" x14ac:dyDescent="0.25">
      <c r="B3" s="2">
        <v>43497</v>
      </c>
      <c r="C3" s="4" t="s">
        <v>18</v>
      </c>
      <c r="D3" s="4" t="s">
        <v>19</v>
      </c>
      <c r="E3" s="2">
        <v>43524</v>
      </c>
    </row>
    <row r="4" spans="1:6" x14ac:dyDescent="0.25">
      <c r="A4" t="s">
        <v>1</v>
      </c>
      <c r="B4" s="3">
        <v>5781.83</v>
      </c>
      <c r="C4" s="3">
        <f>C22</f>
        <v>215</v>
      </c>
      <c r="D4" s="11">
        <f>D22</f>
        <v>1746.72</v>
      </c>
      <c r="E4" s="3">
        <f>B4+C4-D4</f>
        <v>4250.1099999999997</v>
      </c>
    </row>
    <row r="5" spans="1:6" x14ac:dyDescent="0.25">
      <c r="A5" t="s">
        <v>2</v>
      </c>
      <c r="B5" s="3">
        <v>786.92</v>
      </c>
      <c r="C5" s="7">
        <f>C37</f>
        <v>213.7</v>
      </c>
      <c r="D5" s="7">
        <f>D37</f>
        <v>393.48</v>
      </c>
      <c r="E5" s="3">
        <f t="shared" ref="E5:E8" si="0">B5+C5-D5</f>
        <v>607.13999999999987</v>
      </c>
      <c r="F5" s="4"/>
    </row>
    <row r="6" spans="1:6" x14ac:dyDescent="0.25">
      <c r="A6" t="s">
        <v>4</v>
      </c>
      <c r="B6" s="3">
        <v>638.66</v>
      </c>
      <c r="C6" s="3">
        <f>C42</f>
        <v>100</v>
      </c>
      <c r="D6" s="3">
        <f>D50</f>
        <v>0</v>
      </c>
      <c r="E6" s="3">
        <f t="shared" si="0"/>
        <v>738.66</v>
      </c>
    </row>
    <row r="7" spans="1:6" x14ac:dyDescent="0.25">
      <c r="A7" t="s">
        <v>3</v>
      </c>
      <c r="B7" s="3">
        <v>2686.85</v>
      </c>
      <c r="C7" s="3">
        <f>C50</f>
        <v>120.21</v>
      </c>
      <c r="D7" s="3">
        <f>D42</f>
        <v>0</v>
      </c>
      <c r="E7" s="3">
        <f t="shared" si="0"/>
        <v>2807.06</v>
      </c>
    </row>
    <row r="8" spans="1:6" x14ac:dyDescent="0.25">
      <c r="A8" t="s">
        <v>5</v>
      </c>
      <c r="B8" s="5">
        <v>15181.98</v>
      </c>
      <c r="C8" s="5">
        <f>C55</f>
        <v>1.1599999999999999</v>
      </c>
      <c r="D8" s="5">
        <f>D57</f>
        <v>0</v>
      </c>
      <c r="E8" s="5">
        <f t="shared" si="0"/>
        <v>15183.14</v>
      </c>
    </row>
    <row r="10" spans="1:6" ht="15.75" thickBot="1" x14ac:dyDescent="0.3">
      <c r="A10" t="s">
        <v>6</v>
      </c>
      <c r="B10" s="6">
        <f>SUM(B4:B9)</f>
        <v>25076.239999999998</v>
      </c>
      <c r="C10" s="6">
        <f t="shared" ref="C10:E10" si="1">SUM(C4:C9)</f>
        <v>650.07000000000005</v>
      </c>
      <c r="D10" s="6">
        <f t="shared" si="1"/>
        <v>2140.1999999999998</v>
      </c>
      <c r="E10" s="6">
        <f t="shared" si="1"/>
        <v>23586.11</v>
      </c>
    </row>
    <row r="11" spans="1:6" ht="15.75" thickTop="1" x14ac:dyDescent="0.25"/>
    <row r="12" spans="1:6" x14ac:dyDescent="0.25">
      <c r="A12" s="1" t="s">
        <v>7</v>
      </c>
    </row>
    <row r="13" spans="1:6" x14ac:dyDescent="0.25">
      <c r="A13" t="s">
        <v>8</v>
      </c>
      <c r="C13" s="3">
        <v>175</v>
      </c>
    </row>
    <row r="14" spans="1:6" x14ac:dyDescent="0.25">
      <c r="A14" t="s">
        <v>8</v>
      </c>
      <c r="C14" s="3">
        <v>20</v>
      </c>
    </row>
    <row r="15" spans="1:6" x14ac:dyDescent="0.25">
      <c r="A15" t="s">
        <v>8</v>
      </c>
      <c r="C15" s="3">
        <v>20</v>
      </c>
    </row>
    <row r="16" spans="1:6" x14ac:dyDescent="0.25">
      <c r="A16" t="s">
        <v>37</v>
      </c>
      <c r="D16" s="3">
        <v>20</v>
      </c>
    </row>
    <row r="17" spans="1:4" x14ac:dyDescent="0.25">
      <c r="A17" t="s">
        <v>37</v>
      </c>
      <c r="D17" s="3">
        <v>20</v>
      </c>
    </row>
    <row r="18" spans="1:4" x14ac:dyDescent="0.25">
      <c r="A18" t="s">
        <v>117</v>
      </c>
      <c r="D18" s="3">
        <v>1500</v>
      </c>
    </row>
    <row r="19" spans="1:4" x14ac:dyDescent="0.25">
      <c r="A19" t="s">
        <v>118</v>
      </c>
      <c r="D19" s="3">
        <v>27.8</v>
      </c>
    </row>
    <row r="20" spans="1:4" s="3" customFormat="1" x14ac:dyDescent="0.25">
      <c r="A20" t="s">
        <v>26</v>
      </c>
      <c r="D20" s="3">
        <v>178.92</v>
      </c>
    </row>
    <row r="21" spans="1:4" x14ac:dyDescent="0.25">
      <c r="C21" s="10"/>
      <c r="D21" s="10"/>
    </row>
    <row r="22" spans="1:4" s="3" customFormat="1" ht="15.75" thickBot="1" x14ac:dyDescent="0.3">
      <c r="A22" t="s">
        <v>122</v>
      </c>
      <c r="C22" s="6">
        <f>SUM(C13:C21)</f>
        <v>215</v>
      </c>
      <c r="D22" s="13">
        <f>SUM(D13:D21)</f>
        <v>1746.72</v>
      </c>
    </row>
    <row r="23" spans="1:4" s="3" customFormat="1" ht="15.75" thickTop="1" x14ac:dyDescent="0.25">
      <c r="A23"/>
      <c r="C23" s="7"/>
      <c r="D23" s="7"/>
    </row>
    <row r="24" spans="1:4" s="3" customFormat="1" x14ac:dyDescent="0.25">
      <c r="A24" s="1" t="s">
        <v>17</v>
      </c>
    </row>
    <row r="25" spans="1:4" s="3" customFormat="1" x14ac:dyDescent="0.25">
      <c r="A25" t="s">
        <v>35</v>
      </c>
      <c r="C25" s="3">
        <v>206.72</v>
      </c>
    </row>
    <row r="26" spans="1:4" s="3" customFormat="1" x14ac:dyDescent="0.25">
      <c r="A26" t="s">
        <v>119</v>
      </c>
      <c r="C26" s="3">
        <v>6.98</v>
      </c>
    </row>
    <row r="27" spans="1:4" s="3" customFormat="1" x14ac:dyDescent="0.25">
      <c r="A27" t="s">
        <v>120</v>
      </c>
      <c r="D27" s="3">
        <v>31.56</v>
      </c>
    </row>
    <row r="28" spans="1:4" s="3" customFormat="1" x14ac:dyDescent="0.25">
      <c r="A28" t="s">
        <v>56</v>
      </c>
      <c r="D28" s="3">
        <v>26.12</v>
      </c>
    </row>
    <row r="29" spans="1:4" s="3" customFormat="1" x14ac:dyDescent="0.25">
      <c r="A29" t="s">
        <v>57</v>
      </c>
      <c r="D29" s="3">
        <v>8</v>
      </c>
    </row>
    <row r="30" spans="1:4" s="3" customFormat="1" x14ac:dyDescent="0.25">
      <c r="A30" t="s">
        <v>23</v>
      </c>
      <c r="D30" s="3">
        <v>29.25</v>
      </c>
    </row>
    <row r="31" spans="1:4" s="3" customFormat="1" x14ac:dyDescent="0.25">
      <c r="A31" t="s">
        <v>121</v>
      </c>
      <c r="D31" s="3">
        <v>37.22</v>
      </c>
    </row>
    <row r="32" spans="1:4" s="3" customFormat="1" x14ac:dyDescent="0.25">
      <c r="A32" t="s">
        <v>23</v>
      </c>
      <c r="D32" s="3">
        <v>207.52</v>
      </c>
    </row>
    <row r="33" spans="1:4" s="3" customFormat="1" x14ac:dyDescent="0.25">
      <c r="A33" t="s">
        <v>23</v>
      </c>
      <c r="D33" s="3">
        <v>16.670000000000002</v>
      </c>
    </row>
    <row r="34" spans="1:4" s="3" customFormat="1" x14ac:dyDescent="0.25">
      <c r="A34" t="s">
        <v>41</v>
      </c>
      <c r="D34" s="3">
        <v>26.62</v>
      </c>
    </row>
    <row r="35" spans="1:4" s="3" customFormat="1" x14ac:dyDescent="0.25">
      <c r="A35" t="s">
        <v>23</v>
      </c>
      <c r="D35" s="3">
        <v>10.52</v>
      </c>
    </row>
    <row r="36" spans="1:4" x14ac:dyDescent="0.25">
      <c r="C36" s="10"/>
      <c r="D36" s="10"/>
    </row>
    <row r="37" spans="1:4" s="3" customFormat="1" ht="15.75" thickBot="1" x14ac:dyDescent="0.3">
      <c r="A37" t="s">
        <v>122</v>
      </c>
      <c r="C37" s="6">
        <f>SUM(C25:C36)</f>
        <v>213.7</v>
      </c>
      <c r="D37" s="6">
        <f>SUM(D27:D36)</f>
        <v>393.48</v>
      </c>
    </row>
    <row r="38" spans="1:4" s="3" customFormat="1" ht="15.75" thickTop="1" x14ac:dyDescent="0.25">
      <c r="A38"/>
      <c r="C38" s="7"/>
      <c r="D38" s="7"/>
    </row>
    <row r="39" spans="1:4" s="3" customFormat="1" x14ac:dyDescent="0.25">
      <c r="A39" s="1" t="s">
        <v>14</v>
      </c>
    </row>
    <row r="40" spans="1:4" s="3" customFormat="1" x14ac:dyDescent="0.25">
      <c r="A40" t="s">
        <v>8</v>
      </c>
      <c r="C40" s="3">
        <v>100</v>
      </c>
    </row>
    <row r="41" spans="1:4" s="3" customFormat="1" x14ac:dyDescent="0.25">
      <c r="A41"/>
      <c r="C41" s="10"/>
      <c r="D41" s="10"/>
    </row>
    <row r="42" spans="1:4" s="3" customFormat="1" ht="15.75" thickBot="1" x14ac:dyDescent="0.3">
      <c r="A42" t="s">
        <v>122</v>
      </c>
      <c r="C42" s="6">
        <f>SUM(C40:C41)</f>
        <v>100</v>
      </c>
      <c r="D42" s="6">
        <v>0</v>
      </c>
    </row>
    <row r="43" spans="1:4" s="3" customFormat="1" ht="15.75" thickTop="1" x14ac:dyDescent="0.25">
      <c r="A43"/>
      <c r="C43" s="7"/>
      <c r="D43" s="7"/>
    </row>
    <row r="44" spans="1:4" s="3" customFormat="1" x14ac:dyDescent="0.25">
      <c r="A44" s="1" t="s">
        <v>13</v>
      </c>
    </row>
    <row r="45" spans="1:4" s="3" customFormat="1" x14ac:dyDescent="0.25">
      <c r="A45" t="s">
        <v>8</v>
      </c>
      <c r="C45" s="3">
        <v>80</v>
      </c>
    </row>
    <row r="46" spans="1:4" s="3" customFormat="1" x14ac:dyDescent="0.25">
      <c r="A46" t="s">
        <v>42</v>
      </c>
      <c r="C46" s="3">
        <v>20</v>
      </c>
    </row>
    <row r="47" spans="1:4" s="3" customFormat="1" x14ac:dyDescent="0.25">
      <c r="A47" t="s">
        <v>42</v>
      </c>
      <c r="C47" s="3">
        <v>20</v>
      </c>
    </row>
    <row r="48" spans="1:4" s="3" customFormat="1" x14ac:dyDescent="0.25">
      <c r="A48" t="s">
        <v>12</v>
      </c>
      <c r="C48" s="5">
        <v>0.21</v>
      </c>
      <c r="D48" s="5"/>
    </row>
    <row r="49" spans="1:6" s="3" customFormat="1" x14ac:dyDescent="0.25">
      <c r="A49"/>
      <c r="C49" s="7"/>
      <c r="D49" s="7"/>
    </row>
    <row r="50" spans="1:6" s="3" customFormat="1" ht="15.75" thickBot="1" x14ac:dyDescent="0.3">
      <c r="A50" t="s">
        <v>122</v>
      </c>
      <c r="C50" s="6">
        <f>SUM(C45:C48)</f>
        <v>120.21</v>
      </c>
      <c r="D50" s="6">
        <v>0</v>
      </c>
      <c r="F50"/>
    </row>
    <row r="51" spans="1:6" s="3" customFormat="1" ht="15.75" thickTop="1" x14ac:dyDescent="0.25">
      <c r="A51"/>
    </row>
    <row r="52" spans="1:6" s="3" customFormat="1" x14ac:dyDescent="0.25">
      <c r="A52"/>
      <c r="C52" s="7"/>
      <c r="D52" s="7"/>
    </row>
    <row r="53" spans="1:6" s="3" customFormat="1" x14ac:dyDescent="0.25">
      <c r="A53" s="1" t="s">
        <v>15</v>
      </c>
    </row>
    <row r="54" spans="1:6" s="3" customFormat="1" x14ac:dyDescent="0.25">
      <c r="A54"/>
    </row>
    <row r="55" spans="1:6" s="3" customFormat="1" x14ac:dyDescent="0.25">
      <c r="A55" t="s">
        <v>12</v>
      </c>
      <c r="C55" s="5">
        <v>1.1599999999999999</v>
      </c>
      <c r="D55" s="5"/>
    </row>
    <row r="57" spans="1:6" s="3" customFormat="1" ht="15.75" thickBot="1" x14ac:dyDescent="0.3">
      <c r="A57" t="s">
        <v>122</v>
      </c>
      <c r="C57" s="6">
        <f t="shared" ref="C57:D57" si="2">SUM(C55:C56)</f>
        <v>1.1599999999999999</v>
      </c>
      <c r="D57" s="6">
        <f t="shared" si="2"/>
        <v>0</v>
      </c>
    </row>
    <row r="58" spans="1:6" s="3" customFormat="1" ht="15.75" thickTop="1" x14ac:dyDescent="0.25">
      <c r="A58" t="s">
        <v>36</v>
      </c>
    </row>
  </sheetData>
  <mergeCells count="1">
    <mergeCell ref="A1:E1"/>
  </mergeCells>
  <pageMargins left="0.7" right="0.2" top="0" bottom="0" header="0.3" footer="0.3"/>
  <pageSetup scale="8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tabSelected="1" workbookViewId="0">
      <selection sqref="A1:E1"/>
    </sheetView>
  </sheetViews>
  <sheetFormatPr defaultRowHeight="15" x14ac:dyDescent="0.25"/>
  <cols>
    <col min="1" max="1" width="38.2851562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 x14ac:dyDescent="0.25">
      <c r="A1" s="16" t="s">
        <v>101</v>
      </c>
      <c r="B1" s="16"/>
      <c r="C1" s="16"/>
      <c r="D1" s="16"/>
      <c r="E1" s="16"/>
    </row>
    <row r="2" spans="1:5" x14ac:dyDescent="0.25">
      <c r="A2" s="1" t="s">
        <v>0</v>
      </c>
    </row>
    <row r="3" spans="1:5" x14ac:dyDescent="0.25">
      <c r="B3" s="2">
        <v>43525</v>
      </c>
      <c r="C3" s="4" t="s">
        <v>18</v>
      </c>
      <c r="D3" s="4" t="s">
        <v>19</v>
      </c>
      <c r="E3" s="2">
        <v>43555</v>
      </c>
    </row>
    <row r="4" spans="1:5" x14ac:dyDescent="0.25">
      <c r="A4" t="s">
        <v>1</v>
      </c>
      <c r="B4" s="3">
        <v>4250.1099999999997</v>
      </c>
      <c r="C4" s="3">
        <f>C21</f>
        <v>1155</v>
      </c>
      <c r="D4" s="3">
        <f>D21</f>
        <v>1116.8499999999999</v>
      </c>
      <c r="E4" s="3">
        <f>B4+C4-D4</f>
        <v>4288.26</v>
      </c>
    </row>
    <row r="5" spans="1:5" x14ac:dyDescent="0.25">
      <c r="A5" t="s">
        <v>2</v>
      </c>
      <c r="B5" s="3">
        <v>607.14</v>
      </c>
      <c r="C5" s="7">
        <f>C41</f>
        <v>849.14</v>
      </c>
      <c r="D5" s="7">
        <f>D41</f>
        <v>891.77</v>
      </c>
      <c r="E5" s="3">
        <f>B5+C5-D5</f>
        <v>564.51</v>
      </c>
    </row>
    <row r="6" spans="1:5" x14ac:dyDescent="0.25">
      <c r="A6" t="s">
        <v>4</v>
      </c>
      <c r="B6" s="3">
        <v>738.66</v>
      </c>
      <c r="C6" s="3">
        <f>C47</f>
        <v>0</v>
      </c>
      <c r="D6" s="3">
        <f>D47</f>
        <v>129.05000000000001</v>
      </c>
      <c r="E6" s="3">
        <f>B6+C6-D6</f>
        <v>609.6099999999999</v>
      </c>
    </row>
    <row r="7" spans="1:5" x14ac:dyDescent="0.25">
      <c r="A7" t="s">
        <v>3</v>
      </c>
      <c r="B7" s="3">
        <v>2807.06</v>
      </c>
      <c r="C7" s="3">
        <f>C53</f>
        <v>70.239999999999995</v>
      </c>
      <c r="D7" s="3">
        <f>D53</f>
        <v>0</v>
      </c>
      <c r="E7" s="3">
        <f>B7+C7-D7</f>
        <v>2877.2999999999997</v>
      </c>
    </row>
    <row r="8" spans="1:5" x14ac:dyDescent="0.25">
      <c r="A8" t="s">
        <v>5</v>
      </c>
      <c r="B8" s="5">
        <v>15183.14</v>
      </c>
      <c r="C8" s="5">
        <f>C58</f>
        <v>1.29</v>
      </c>
      <c r="D8" s="5">
        <f>D58</f>
        <v>0</v>
      </c>
      <c r="E8" s="5">
        <f t="shared" ref="E8" si="0">B8+C8-D8</f>
        <v>15184.43</v>
      </c>
    </row>
    <row r="10" spans="1:5" ht="15.75" thickBot="1" x14ac:dyDescent="0.3">
      <c r="A10" t="s">
        <v>6</v>
      </c>
      <c r="B10" s="6">
        <f>SUM(B4:B9)</f>
        <v>23586.11</v>
      </c>
      <c r="C10" s="6">
        <f>SUM(C4:C9)</f>
        <v>2075.6699999999996</v>
      </c>
      <c r="D10" s="6">
        <f>SUM(D4:D9)</f>
        <v>2137.67</v>
      </c>
      <c r="E10" s="6">
        <f>SUM(E4:E9)</f>
        <v>23524.11</v>
      </c>
    </row>
    <row r="11" spans="1:5" ht="15.75" thickTop="1" x14ac:dyDescent="0.25"/>
    <row r="12" spans="1:5" x14ac:dyDescent="0.25">
      <c r="A12" s="1" t="s">
        <v>7</v>
      </c>
    </row>
    <row r="13" spans="1:5" x14ac:dyDescent="0.25">
      <c r="A13" t="s">
        <v>8</v>
      </c>
      <c r="C13" s="3">
        <v>1155</v>
      </c>
    </row>
    <row r="14" spans="1:5" x14ac:dyDescent="0.25">
      <c r="A14" t="s">
        <v>123</v>
      </c>
      <c r="D14" s="3">
        <v>152</v>
      </c>
    </row>
    <row r="15" spans="1:5" x14ac:dyDescent="0.25">
      <c r="A15" t="s">
        <v>124</v>
      </c>
      <c r="D15" s="3">
        <v>354</v>
      </c>
    </row>
    <row r="16" spans="1:5" x14ac:dyDescent="0.25">
      <c r="A16" t="s">
        <v>126</v>
      </c>
      <c r="D16" s="3">
        <v>300</v>
      </c>
    </row>
    <row r="17" spans="1:5" x14ac:dyDescent="0.25">
      <c r="A17" t="s">
        <v>125</v>
      </c>
      <c r="D17" s="3">
        <v>100</v>
      </c>
    </row>
    <row r="18" spans="1:5" x14ac:dyDescent="0.25">
      <c r="A18" t="s">
        <v>127</v>
      </c>
      <c r="D18" s="3">
        <v>31.93</v>
      </c>
    </row>
    <row r="19" spans="1:5" x14ac:dyDescent="0.25">
      <c r="A19" t="s">
        <v>26</v>
      </c>
      <c r="D19" s="3">
        <v>178.92</v>
      </c>
    </row>
    <row r="20" spans="1:5" x14ac:dyDescent="0.25">
      <c r="C20" s="10"/>
      <c r="D20" s="10"/>
      <c r="E20" s="4"/>
    </row>
    <row r="21" spans="1:5" s="3" customFormat="1" ht="15.75" thickBot="1" x14ac:dyDescent="0.3">
      <c r="A21" t="s">
        <v>122</v>
      </c>
      <c r="C21" s="6">
        <f>SUM(C13:C20)</f>
        <v>1155</v>
      </c>
      <c r="D21" s="6">
        <f>SUM(D14:D20)</f>
        <v>1116.8499999999999</v>
      </c>
    </row>
    <row r="22" spans="1:5" s="3" customFormat="1" ht="15.75" thickTop="1" x14ac:dyDescent="0.25">
      <c r="A22"/>
    </row>
    <row r="23" spans="1:5" s="3" customFormat="1" x14ac:dyDescent="0.25">
      <c r="A23" s="1" t="s">
        <v>17</v>
      </c>
    </row>
    <row r="24" spans="1:5" s="3" customFormat="1" x14ac:dyDescent="0.25">
      <c r="A24" t="s">
        <v>35</v>
      </c>
      <c r="C24" s="3">
        <v>549.14</v>
      </c>
    </row>
    <row r="25" spans="1:5" s="3" customFormat="1" x14ac:dyDescent="0.25">
      <c r="A25" t="s">
        <v>128</v>
      </c>
      <c r="C25" s="3">
        <v>300</v>
      </c>
    </row>
    <row r="26" spans="1:5" s="3" customFormat="1" x14ac:dyDescent="0.25">
      <c r="A26" t="s">
        <v>129</v>
      </c>
      <c r="D26" s="3">
        <v>32.479999999999997</v>
      </c>
    </row>
    <row r="27" spans="1:5" s="3" customFormat="1" x14ac:dyDescent="0.25">
      <c r="A27" t="s">
        <v>23</v>
      </c>
      <c r="D27" s="3">
        <v>55</v>
      </c>
    </row>
    <row r="28" spans="1:5" s="3" customFormat="1" x14ac:dyDescent="0.25">
      <c r="A28" t="s">
        <v>23</v>
      </c>
      <c r="D28" s="3">
        <v>29.52</v>
      </c>
    </row>
    <row r="29" spans="1:5" s="3" customFormat="1" x14ac:dyDescent="0.25">
      <c r="A29" t="s">
        <v>50</v>
      </c>
      <c r="D29" s="3">
        <v>59.55</v>
      </c>
    </row>
    <row r="30" spans="1:5" s="3" customFormat="1" x14ac:dyDescent="0.25">
      <c r="A30" t="s">
        <v>23</v>
      </c>
      <c r="D30" s="3">
        <v>145.69999999999999</v>
      </c>
    </row>
    <row r="31" spans="1:5" s="3" customFormat="1" x14ac:dyDescent="0.25">
      <c r="A31" t="s">
        <v>49</v>
      </c>
      <c r="D31" s="3">
        <v>118.07</v>
      </c>
    </row>
    <row r="32" spans="1:5" s="3" customFormat="1" x14ac:dyDescent="0.25">
      <c r="A32" t="s">
        <v>49</v>
      </c>
      <c r="D32" s="3">
        <v>103.92</v>
      </c>
    </row>
    <row r="33" spans="1:4" s="3" customFormat="1" x14ac:dyDescent="0.25">
      <c r="A33" t="s">
        <v>49</v>
      </c>
      <c r="D33" s="3">
        <v>183.44</v>
      </c>
    </row>
    <row r="34" spans="1:4" s="3" customFormat="1" x14ac:dyDescent="0.25">
      <c r="A34" t="s">
        <v>23</v>
      </c>
      <c r="D34" s="3">
        <v>48.81</v>
      </c>
    </row>
    <row r="35" spans="1:4" s="3" customFormat="1" x14ac:dyDescent="0.25">
      <c r="A35" t="s">
        <v>23</v>
      </c>
      <c r="D35" s="3">
        <v>10.62</v>
      </c>
    </row>
    <row r="36" spans="1:4" s="3" customFormat="1" x14ac:dyDescent="0.25">
      <c r="A36" t="s">
        <v>23</v>
      </c>
      <c r="D36" s="3">
        <v>49.44</v>
      </c>
    </row>
    <row r="37" spans="1:4" s="3" customFormat="1" x14ac:dyDescent="0.25">
      <c r="A37" t="s">
        <v>57</v>
      </c>
      <c r="D37" s="3">
        <v>14.7</v>
      </c>
    </row>
    <row r="38" spans="1:4" s="3" customFormat="1" x14ac:dyDescent="0.25">
      <c r="A38" t="s">
        <v>23</v>
      </c>
      <c r="D38" s="3">
        <v>15</v>
      </c>
    </row>
    <row r="39" spans="1:4" s="3" customFormat="1" x14ac:dyDescent="0.25">
      <c r="A39" t="s">
        <v>54</v>
      </c>
      <c r="D39" s="3">
        <v>25.52</v>
      </c>
    </row>
    <row r="40" spans="1:4" x14ac:dyDescent="0.25">
      <c r="C40" s="10"/>
      <c r="D40" s="10"/>
    </row>
    <row r="41" spans="1:4" s="3" customFormat="1" ht="15.75" thickBot="1" x14ac:dyDescent="0.3">
      <c r="A41" t="s">
        <v>122</v>
      </c>
      <c r="C41" s="6">
        <f>SUM(C24:C40)</f>
        <v>849.14</v>
      </c>
      <c r="D41" s="6">
        <f>SUM(D26:D40)</f>
        <v>891.77</v>
      </c>
    </row>
    <row r="42" spans="1:4" s="3" customFormat="1" ht="15.75" thickTop="1" x14ac:dyDescent="0.25">
      <c r="A42"/>
    </row>
    <row r="43" spans="1:4" s="3" customFormat="1" x14ac:dyDescent="0.25">
      <c r="A43" s="1" t="s">
        <v>14</v>
      </c>
    </row>
    <row r="44" spans="1:4" s="3" customFormat="1" x14ac:dyDescent="0.25">
      <c r="A44" t="s">
        <v>8</v>
      </c>
      <c r="C44" s="3">
        <v>0</v>
      </c>
    </row>
    <row r="45" spans="1:4" s="3" customFormat="1" x14ac:dyDescent="0.25">
      <c r="A45" t="s">
        <v>130</v>
      </c>
      <c r="D45" s="3">
        <v>129.05000000000001</v>
      </c>
    </row>
    <row r="46" spans="1:4" x14ac:dyDescent="0.25">
      <c r="C46" s="10"/>
      <c r="D46" s="10"/>
    </row>
    <row r="47" spans="1:4" s="3" customFormat="1" ht="15.75" thickBot="1" x14ac:dyDescent="0.3">
      <c r="A47" t="s">
        <v>122</v>
      </c>
      <c r="C47" s="6">
        <f>SUM(C44:C46)</f>
        <v>0</v>
      </c>
      <c r="D47" s="6">
        <f>SUM(D44:D45)</f>
        <v>129.05000000000001</v>
      </c>
    </row>
    <row r="48" spans="1:4" s="3" customFormat="1" ht="15.75" thickTop="1" x14ac:dyDescent="0.25">
      <c r="A48"/>
    </row>
    <row r="49" spans="1:4" s="3" customFormat="1" x14ac:dyDescent="0.25">
      <c r="A49" s="1" t="s">
        <v>13</v>
      </c>
    </row>
    <row r="50" spans="1:4" s="3" customFormat="1" x14ac:dyDescent="0.25">
      <c r="A50" t="s">
        <v>8</v>
      </c>
      <c r="C50" s="7">
        <v>70</v>
      </c>
      <c r="D50" s="7"/>
    </row>
    <row r="51" spans="1:4" s="3" customFormat="1" x14ac:dyDescent="0.25">
      <c r="A51" t="s">
        <v>12</v>
      </c>
      <c r="C51" s="7">
        <v>0.24</v>
      </c>
      <c r="D51" s="7"/>
    </row>
    <row r="52" spans="1:4" x14ac:dyDescent="0.25">
      <c r="C52" s="10"/>
      <c r="D52" s="10"/>
    </row>
    <row r="53" spans="1:4" s="3" customFormat="1" ht="15.75" thickBot="1" x14ac:dyDescent="0.3">
      <c r="A53" t="s">
        <v>122</v>
      </c>
      <c r="C53" s="6">
        <f>SUM(C50:C52)</f>
        <v>70.239999999999995</v>
      </c>
      <c r="D53" s="6">
        <f>SUM(D50:D52)</f>
        <v>0</v>
      </c>
    </row>
    <row r="54" spans="1:4" s="3" customFormat="1" ht="15.75" thickTop="1" x14ac:dyDescent="0.25">
      <c r="A54"/>
    </row>
    <row r="55" spans="1:4" s="3" customFormat="1" x14ac:dyDescent="0.25">
      <c r="A55" s="1" t="s">
        <v>15</v>
      </c>
    </row>
    <row r="56" spans="1:4" s="3" customFormat="1" x14ac:dyDescent="0.25">
      <c r="A56" t="s">
        <v>12</v>
      </c>
      <c r="C56" s="5">
        <v>1.29</v>
      </c>
      <c r="D56" s="5"/>
    </row>
    <row r="58" spans="1:4" s="3" customFormat="1" ht="15.75" thickBot="1" x14ac:dyDescent="0.3">
      <c r="A58" t="s">
        <v>122</v>
      </c>
      <c r="C58" s="6">
        <f t="shared" ref="C58:D58" si="1">SUM(C56:C57)</f>
        <v>1.29</v>
      </c>
      <c r="D58" s="6">
        <f t="shared" si="1"/>
        <v>0</v>
      </c>
    </row>
    <row r="59" spans="1:4" s="3" customFormat="1" ht="15.75" thickTop="1" x14ac:dyDescent="0.25">
      <c r="A59" t="s">
        <v>36</v>
      </c>
    </row>
  </sheetData>
  <mergeCells count="1">
    <mergeCell ref="A1:E1"/>
  </mergeCells>
  <pageMargins left="0.7" right="0.2" top="0.25" bottom="0.25" header="0.3" footer="0.3"/>
  <pageSetup scale="84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workbookViewId="0">
      <selection activeCell="E33" sqref="E33"/>
    </sheetView>
  </sheetViews>
  <sheetFormatPr defaultRowHeight="15" x14ac:dyDescent="0.25"/>
  <cols>
    <col min="1" max="1" width="31.85546875" customWidth="1"/>
    <col min="2" max="2" width="14.7109375" style="3" customWidth="1"/>
    <col min="3" max="3" width="15.7109375" style="3" customWidth="1"/>
    <col min="4" max="4" width="14.28515625" style="3" customWidth="1"/>
    <col min="5" max="5" width="14.5703125" style="3" customWidth="1"/>
    <col min="6" max="6" width="10.140625" hidden="1" customWidth="1"/>
    <col min="7" max="7" width="18" hidden="1" customWidth="1"/>
  </cols>
  <sheetData>
    <row r="1" spans="1:7" x14ac:dyDescent="0.25">
      <c r="A1" s="16" t="s">
        <v>102</v>
      </c>
      <c r="B1" s="16"/>
      <c r="C1" s="16"/>
      <c r="D1" s="16"/>
      <c r="E1" s="16"/>
      <c r="G1" s="1" t="s">
        <v>24</v>
      </c>
    </row>
    <row r="2" spans="1:7" x14ac:dyDescent="0.25">
      <c r="A2" s="1" t="s">
        <v>0</v>
      </c>
      <c r="F2" t="s">
        <v>20</v>
      </c>
      <c r="G2" s="1" t="s">
        <v>25</v>
      </c>
    </row>
    <row r="3" spans="1:7" x14ac:dyDescent="0.25">
      <c r="B3" s="2">
        <v>43556</v>
      </c>
      <c r="C3" s="4" t="s">
        <v>18</v>
      </c>
      <c r="D3" s="4" t="s">
        <v>19</v>
      </c>
      <c r="E3" s="2">
        <v>43585</v>
      </c>
      <c r="G3" s="2">
        <v>42856</v>
      </c>
    </row>
    <row r="4" spans="1:7" x14ac:dyDescent="0.25">
      <c r="A4" t="s">
        <v>1</v>
      </c>
      <c r="B4" s="3">
        <v>4052.75</v>
      </c>
      <c r="C4" s="3">
        <f>C22</f>
        <v>0</v>
      </c>
      <c r="D4" s="3">
        <f>D22</f>
        <v>0</v>
      </c>
      <c r="E4" s="3">
        <f>B4+C4-D4</f>
        <v>4052.75</v>
      </c>
      <c r="F4" s="3">
        <f>E4-525.15</f>
        <v>3527.6</v>
      </c>
      <c r="G4" s="3">
        <v>25.15</v>
      </c>
    </row>
    <row r="5" spans="1:7" x14ac:dyDescent="0.25">
      <c r="A5" t="s">
        <v>2</v>
      </c>
      <c r="B5" s="3">
        <v>277.63</v>
      </c>
      <c r="C5" s="7">
        <f>C34</f>
        <v>0</v>
      </c>
      <c r="D5" s="7">
        <f>D34</f>
        <v>0</v>
      </c>
      <c r="E5" s="3">
        <f>B5+C5-D5</f>
        <v>277.63</v>
      </c>
      <c r="G5" s="3">
        <v>1500.12</v>
      </c>
    </row>
    <row r="6" spans="1:7" x14ac:dyDescent="0.25">
      <c r="A6" t="s">
        <v>3</v>
      </c>
      <c r="B6" s="3">
        <v>2054.9699999999998</v>
      </c>
      <c r="C6" s="3">
        <f>C46</f>
        <v>0</v>
      </c>
      <c r="D6" s="3">
        <f>D46</f>
        <v>0</v>
      </c>
      <c r="E6" s="3">
        <f>B6+C6-D6</f>
        <v>2054.9699999999998</v>
      </c>
      <c r="F6" s="3">
        <f>E6-2299.54</f>
        <v>-244.57000000000016</v>
      </c>
      <c r="G6" s="3">
        <v>1227.54</v>
      </c>
    </row>
    <row r="7" spans="1:7" x14ac:dyDescent="0.25">
      <c r="A7" t="s">
        <v>4</v>
      </c>
      <c r="B7" s="3">
        <v>621.07000000000005</v>
      </c>
      <c r="C7" s="3">
        <f>C39</f>
        <v>0</v>
      </c>
      <c r="D7" s="3">
        <f>D39</f>
        <v>0</v>
      </c>
      <c r="E7" s="3">
        <f t="shared" ref="E7:E8" si="0">B7+C7-D7</f>
        <v>621.07000000000005</v>
      </c>
      <c r="F7" s="3">
        <f>E7-934.77</f>
        <v>-313.69999999999993</v>
      </c>
      <c r="G7" s="3">
        <v>934.77</v>
      </c>
    </row>
    <row r="8" spans="1:7" x14ac:dyDescent="0.25">
      <c r="A8" t="s">
        <v>5</v>
      </c>
      <c r="B8" s="5">
        <v>15169.24</v>
      </c>
      <c r="C8" s="5">
        <f>C51</f>
        <v>0</v>
      </c>
      <c r="D8" s="5">
        <f>D51</f>
        <v>0</v>
      </c>
      <c r="E8" s="5">
        <f t="shared" si="0"/>
        <v>15169.24</v>
      </c>
      <c r="G8" s="5">
        <v>15160.44</v>
      </c>
    </row>
    <row r="9" spans="1:7" ht="15.75" thickBot="1" x14ac:dyDescent="0.3">
      <c r="A9" t="s">
        <v>6</v>
      </c>
      <c r="B9" s="6">
        <f>SUM(B4:B8)</f>
        <v>22175.66</v>
      </c>
      <c r="C9" s="6">
        <f>SUM(C4:C8)</f>
        <v>0</v>
      </c>
      <c r="D9" s="6">
        <f>SUM(D4:D8)</f>
        <v>0</v>
      </c>
      <c r="E9" s="6">
        <f>SUM(E4:E8)</f>
        <v>22175.66</v>
      </c>
      <c r="F9" s="3"/>
      <c r="G9" s="6">
        <f>SUM(G4:G8)</f>
        <v>18848.02</v>
      </c>
    </row>
    <row r="10" spans="1:7" ht="15.75" thickTop="1" x14ac:dyDescent="0.25"/>
    <row r="11" spans="1:7" x14ac:dyDescent="0.25">
      <c r="A11" s="1" t="s">
        <v>7</v>
      </c>
      <c r="F11" s="3">
        <f>F4+F6+F7</f>
        <v>2969.33</v>
      </c>
    </row>
    <row r="12" spans="1:7" x14ac:dyDescent="0.25">
      <c r="A12" s="8" t="s">
        <v>8</v>
      </c>
      <c r="F12" s="9"/>
    </row>
    <row r="13" spans="1:7" x14ac:dyDescent="0.25">
      <c r="A13" s="8" t="s">
        <v>8</v>
      </c>
      <c r="F13" s="9"/>
    </row>
    <row r="14" spans="1:7" x14ac:dyDescent="0.25">
      <c r="A14" s="8" t="s">
        <v>8</v>
      </c>
      <c r="F14" s="9"/>
    </row>
    <row r="15" spans="1:7" x14ac:dyDescent="0.25">
      <c r="A15" s="8" t="s">
        <v>8</v>
      </c>
      <c r="F15" s="9"/>
    </row>
    <row r="16" spans="1:7" x14ac:dyDescent="0.25">
      <c r="A16" s="8" t="s">
        <v>32</v>
      </c>
      <c r="F16" s="9"/>
    </row>
    <row r="17" spans="1:6" x14ac:dyDescent="0.25">
      <c r="A17" s="8" t="s">
        <v>51</v>
      </c>
      <c r="F17" s="9"/>
    </row>
    <row r="18" spans="1:6" x14ac:dyDescent="0.25">
      <c r="A18" s="8" t="s">
        <v>37</v>
      </c>
      <c r="F18" s="9"/>
    </row>
    <row r="19" spans="1:6" x14ac:dyDescent="0.25">
      <c r="A19" t="s">
        <v>59</v>
      </c>
    </row>
    <row r="20" spans="1:6" x14ac:dyDescent="0.25">
      <c r="A20" t="s">
        <v>60</v>
      </c>
    </row>
    <row r="21" spans="1:6" x14ac:dyDescent="0.25">
      <c r="C21" s="10"/>
      <c r="D21" s="10"/>
    </row>
    <row r="22" spans="1:6" s="3" customFormat="1" ht="15.75" thickBot="1" x14ac:dyDescent="0.3">
      <c r="A22" t="s">
        <v>122</v>
      </c>
      <c r="C22" s="6">
        <f>SUM(C12:C20)</f>
        <v>0</v>
      </c>
      <c r="D22" s="6">
        <f>SUM(D17:D20)</f>
        <v>0</v>
      </c>
    </row>
    <row r="23" spans="1:6" s="3" customFormat="1" ht="15.75" thickTop="1" x14ac:dyDescent="0.25">
      <c r="A23"/>
    </row>
    <row r="24" spans="1:6" s="3" customFormat="1" x14ac:dyDescent="0.25">
      <c r="A24" s="1" t="s">
        <v>17</v>
      </c>
    </row>
    <row r="25" spans="1:6" s="3" customFormat="1" x14ac:dyDescent="0.25">
      <c r="A25" t="s">
        <v>42</v>
      </c>
      <c r="C25" s="7"/>
      <c r="D25" s="7"/>
    </row>
    <row r="26" spans="1:6" s="3" customFormat="1" x14ac:dyDescent="0.25">
      <c r="A26" t="s">
        <v>62</v>
      </c>
      <c r="C26" s="7"/>
      <c r="D26" s="7"/>
    </row>
    <row r="27" spans="1:6" s="3" customFormat="1" x14ac:dyDescent="0.25">
      <c r="A27" t="s">
        <v>63</v>
      </c>
      <c r="C27" s="7"/>
      <c r="D27" s="7"/>
    </row>
    <row r="28" spans="1:6" s="3" customFormat="1" x14ac:dyDescent="0.25">
      <c r="A28" t="s">
        <v>64</v>
      </c>
      <c r="C28" s="7"/>
      <c r="D28" s="7"/>
    </row>
    <row r="29" spans="1:6" s="3" customFormat="1" x14ac:dyDescent="0.25">
      <c r="A29" t="s">
        <v>65</v>
      </c>
      <c r="C29" s="7"/>
      <c r="D29" s="7"/>
    </row>
    <row r="30" spans="1:6" s="3" customFormat="1" x14ac:dyDescent="0.25">
      <c r="A30" t="s">
        <v>61</v>
      </c>
      <c r="C30" s="7"/>
      <c r="D30" s="7"/>
    </row>
    <row r="31" spans="1:6" s="3" customFormat="1" x14ac:dyDescent="0.25">
      <c r="A31" t="s">
        <v>61</v>
      </c>
      <c r="C31" s="7"/>
      <c r="D31" s="7"/>
    </row>
    <row r="32" spans="1:6" s="3" customFormat="1" x14ac:dyDescent="0.25">
      <c r="A32" t="s">
        <v>50</v>
      </c>
      <c r="C32" s="7"/>
      <c r="D32" s="7"/>
    </row>
    <row r="33" spans="1:4" s="3" customFormat="1" x14ac:dyDescent="0.25">
      <c r="A33"/>
      <c r="C33" s="10"/>
      <c r="D33" s="10"/>
    </row>
    <row r="34" spans="1:4" s="3" customFormat="1" ht="15.75" thickBot="1" x14ac:dyDescent="0.3">
      <c r="A34" t="s">
        <v>122</v>
      </c>
      <c r="C34" s="6">
        <f>SUM(C25:C32)</f>
        <v>0</v>
      </c>
      <c r="D34" s="6">
        <f>SUM(D25:D32)</f>
        <v>0</v>
      </c>
    </row>
    <row r="35" spans="1:4" s="3" customFormat="1" ht="15.75" thickTop="1" x14ac:dyDescent="0.25">
      <c r="A35"/>
    </row>
    <row r="36" spans="1:4" s="3" customFormat="1" x14ac:dyDescent="0.25">
      <c r="A36" s="1" t="s">
        <v>14</v>
      </c>
    </row>
    <row r="37" spans="1:4" s="3" customFormat="1" x14ac:dyDescent="0.25">
      <c r="A37" t="s">
        <v>8</v>
      </c>
    </row>
    <row r="38" spans="1:4" s="3" customFormat="1" x14ac:dyDescent="0.25">
      <c r="A38"/>
      <c r="C38" s="10"/>
      <c r="D38" s="10"/>
    </row>
    <row r="39" spans="1:4" s="3" customFormat="1" ht="15.75" thickBot="1" x14ac:dyDescent="0.3">
      <c r="A39" t="s">
        <v>122</v>
      </c>
      <c r="C39" s="6">
        <f>SUM(C37:C37)</f>
        <v>0</v>
      </c>
      <c r="D39" s="6">
        <f>SUM(D37:D37)</f>
        <v>0</v>
      </c>
    </row>
    <row r="40" spans="1:4" s="3" customFormat="1" ht="15.75" thickTop="1" x14ac:dyDescent="0.25">
      <c r="A40"/>
    </row>
    <row r="41" spans="1:4" s="3" customFormat="1" x14ac:dyDescent="0.25">
      <c r="A41" s="1" t="s">
        <v>13</v>
      </c>
    </row>
    <row r="42" spans="1:4" s="3" customFormat="1" x14ac:dyDescent="0.25">
      <c r="A42" t="s">
        <v>8</v>
      </c>
    </row>
    <row r="43" spans="1:4" s="3" customFormat="1" x14ac:dyDescent="0.25">
      <c r="A43" t="s">
        <v>42</v>
      </c>
    </row>
    <row r="44" spans="1:4" s="3" customFormat="1" x14ac:dyDescent="0.25">
      <c r="A44" t="s">
        <v>12</v>
      </c>
      <c r="C44" s="5"/>
      <c r="D44" s="5"/>
    </row>
    <row r="45" spans="1:4" s="3" customFormat="1" x14ac:dyDescent="0.25">
      <c r="A45"/>
      <c r="C45" s="7"/>
      <c r="D45" s="7"/>
    </row>
    <row r="46" spans="1:4" s="3" customFormat="1" ht="15.75" thickBot="1" x14ac:dyDescent="0.3">
      <c r="A46" t="s">
        <v>122</v>
      </c>
      <c r="C46" s="6">
        <f>SUM(C42:C44)</f>
        <v>0</v>
      </c>
      <c r="D46" s="6">
        <f>SUM(D42:D44)</f>
        <v>0</v>
      </c>
    </row>
    <row r="47" spans="1:4" s="3" customFormat="1" ht="15.75" thickTop="1" x14ac:dyDescent="0.25">
      <c r="A47"/>
    </row>
    <row r="48" spans="1:4" s="3" customFormat="1" x14ac:dyDescent="0.25">
      <c r="A48" s="1" t="s">
        <v>15</v>
      </c>
    </row>
    <row r="49" spans="1:4" s="3" customFormat="1" x14ac:dyDescent="0.25">
      <c r="A49" t="s">
        <v>12</v>
      </c>
      <c r="C49" s="5"/>
      <c r="D49" s="5"/>
    </row>
    <row r="50" spans="1:4" s="3" customFormat="1" x14ac:dyDescent="0.25">
      <c r="A50"/>
      <c r="C50" s="7"/>
      <c r="D50" s="7"/>
    </row>
    <row r="51" spans="1:4" s="3" customFormat="1" ht="15.75" thickBot="1" x14ac:dyDescent="0.3">
      <c r="A51" t="s">
        <v>122</v>
      </c>
      <c r="C51" s="6">
        <f>SUM(C49:C49)</f>
        <v>0</v>
      </c>
      <c r="D51" s="6">
        <f>SUM(D49:D49)</f>
        <v>0</v>
      </c>
    </row>
    <row r="52" spans="1:4" s="3" customFormat="1" ht="15.75" thickTop="1" x14ac:dyDescent="0.25">
      <c r="A52"/>
    </row>
  </sheetData>
  <mergeCells count="1">
    <mergeCell ref="A1:E1"/>
  </mergeCells>
  <pageMargins left="0.7" right="0.2" top="0.25" bottom="0.25" header="0.3" footer="0.3"/>
  <pageSetup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workbookViewId="0">
      <selection activeCell="C66" sqref="C66"/>
    </sheetView>
  </sheetViews>
  <sheetFormatPr defaultRowHeight="15" x14ac:dyDescent="0.25"/>
  <cols>
    <col min="1" max="1" width="33.85546875" customWidth="1"/>
    <col min="2" max="2" width="14.7109375" style="3" customWidth="1"/>
    <col min="3" max="3" width="15.7109375" style="3" customWidth="1"/>
    <col min="4" max="4" width="14.28515625" style="3" customWidth="1"/>
    <col min="5" max="5" width="13" style="3" customWidth="1"/>
    <col min="6" max="6" width="0" hidden="1" customWidth="1"/>
  </cols>
  <sheetData>
    <row r="1" spans="1:6" x14ac:dyDescent="0.25">
      <c r="A1" s="16" t="s">
        <v>103</v>
      </c>
      <c r="B1" s="16"/>
      <c r="C1" s="16"/>
      <c r="D1" s="16"/>
      <c r="E1" s="16"/>
    </row>
    <row r="2" spans="1:6" x14ac:dyDescent="0.25">
      <c r="A2" s="1" t="s">
        <v>0</v>
      </c>
      <c r="F2" t="s">
        <v>20</v>
      </c>
    </row>
    <row r="3" spans="1:6" x14ac:dyDescent="0.25">
      <c r="B3" s="2">
        <v>43586</v>
      </c>
      <c r="C3" s="4" t="s">
        <v>18</v>
      </c>
      <c r="D3" s="4" t="s">
        <v>19</v>
      </c>
      <c r="E3" s="2">
        <v>43616</v>
      </c>
    </row>
    <row r="4" spans="1:6" x14ac:dyDescent="0.25">
      <c r="A4" t="s">
        <v>1</v>
      </c>
      <c r="B4" s="3">
        <v>5225.32</v>
      </c>
      <c r="C4" s="3">
        <f>C23</f>
        <v>0</v>
      </c>
      <c r="D4" s="3">
        <f>D23</f>
        <v>0</v>
      </c>
      <c r="E4" s="3">
        <f>B4+C4-D4</f>
        <v>5225.32</v>
      </c>
      <c r="F4" s="3">
        <f>E4-719.09</f>
        <v>4506.2299999999996</v>
      </c>
    </row>
    <row r="5" spans="1:6" x14ac:dyDescent="0.25">
      <c r="A5" t="s">
        <v>2</v>
      </c>
      <c r="B5" s="3">
        <v>81.11</v>
      </c>
      <c r="C5" s="7">
        <f>C52</f>
        <v>0</v>
      </c>
      <c r="D5" s="7">
        <f>D52</f>
        <v>0</v>
      </c>
      <c r="E5" s="3">
        <f>B5+C5-D5</f>
        <v>81.11</v>
      </c>
    </row>
    <row r="6" spans="1:6" x14ac:dyDescent="0.25">
      <c r="A6" t="s">
        <v>3</v>
      </c>
      <c r="B6" s="3">
        <v>2075.14</v>
      </c>
      <c r="C6" s="3">
        <f>C62</f>
        <v>0</v>
      </c>
      <c r="D6" s="3">
        <f>D62</f>
        <v>0</v>
      </c>
      <c r="E6" s="3">
        <f>B6+C6-D6</f>
        <v>2075.14</v>
      </c>
    </row>
    <row r="7" spans="1:6" x14ac:dyDescent="0.25">
      <c r="A7" t="s">
        <v>4</v>
      </c>
      <c r="B7" s="3">
        <v>390.19</v>
      </c>
      <c r="C7" s="3">
        <f>C57</f>
        <v>0</v>
      </c>
      <c r="D7" s="3">
        <f>D57</f>
        <v>0</v>
      </c>
      <c r="E7" s="3">
        <f t="shared" ref="E7:E8" si="0">B7+C7-D7</f>
        <v>390.19</v>
      </c>
    </row>
    <row r="8" spans="1:6" x14ac:dyDescent="0.25">
      <c r="A8" t="s">
        <v>5</v>
      </c>
      <c r="B8" s="5">
        <v>15170.49</v>
      </c>
      <c r="C8" s="5">
        <f>C68</f>
        <v>0</v>
      </c>
      <c r="D8" s="5">
        <f>D68</f>
        <v>0</v>
      </c>
      <c r="E8" s="5">
        <f t="shared" si="0"/>
        <v>15170.49</v>
      </c>
    </row>
    <row r="10" spans="1:6" ht="15.75" thickBot="1" x14ac:dyDescent="0.3">
      <c r="A10" t="s">
        <v>6</v>
      </c>
      <c r="B10" s="6">
        <f>SUM(B4:B9)</f>
        <v>22942.25</v>
      </c>
      <c r="C10" s="6">
        <f>SUM(C4:C9)</f>
        <v>0</v>
      </c>
      <c r="D10" s="6">
        <f>143.66+1070.58+693.94</f>
        <v>1908.18</v>
      </c>
      <c r="E10" s="6">
        <f>SUM(E4:E9)</f>
        <v>22942.25</v>
      </c>
    </row>
    <row r="11" spans="1:6" ht="15.75" thickTop="1" x14ac:dyDescent="0.25"/>
    <row r="12" spans="1:6" x14ac:dyDescent="0.25">
      <c r="A12" s="1" t="s">
        <v>7</v>
      </c>
      <c r="E12" s="11"/>
    </row>
    <row r="13" spans="1:6" x14ac:dyDescent="0.25">
      <c r="A13" t="s">
        <v>8</v>
      </c>
    </row>
    <row r="14" spans="1:6" x14ac:dyDescent="0.25">
      <c r="A14" t="s">
        <v>30</v>
      </c>
    </row>
    <row r="15" spans="1:6" x14ac:dyDescent="0.25">
      <c r="A15" t="s">
        <v>30</v>
      </c>
    </row>
    <row r="16" spans="1:6" x14ac:dyDescent="0.25">
      <c r="A16" t="s">
        <v>69</v>
      </c>
    </row>
    <row r="17" spans="1:5" x14ac:dyDescent="0.25">
      <c r="A17" t="s">
        <v>68</v>
      </c>
    </row>
    <row r="18" spans="1:5" x14ac:dyDescent="0.25">
      <c r="A18" t="s">
        <v>67</v>
      </c>
    </row>
    <row r="19" spans="1:5" x14ac:dyDescent="0.25">
      <c r="A19" t="s">
        <v>51</v>
      </c>
    </row>
    <row r="20" spans="1:5" x14ac:dyDescent="0.25">
      <c r="A20" t="s">
        <v>66</v>
      </c>
    </row>
    <row r="21" spans="1:5" x14ac:dyDescent="0.25">
      <c r="A21" t="s">
        <v>26</v>
      </c>
      <c r="C21" s="5"/>
      <c r="D21" s="5"/>
    </row>
    <row r="22" spans="1:5" x14ac:dyDescent="0.25">
      <c r="C22" s="7"/>
      <c r="D22" s="7"/>
    </row>
    <row r="23" spans="1:5" s="3" customFormat="1" ht="16.5" thickBot="1" x14ac:dyDescent="0.3">
      <c r="A23" t="s">
        <v>122</v>
      </c>
      <c r="C23" s="6">
        <f>SUM(C13:C21)</f>
        <v>0</v>
      </c>
      <c r="D23" s="6">
        <f>SUM(D16:D21)</f>
        <v>0</v>
      </c>
      <c r="E23" s="12"/>
    </row>
    <row r="24" spans="1:5" s="3" customFormat="1" ht="15.75" thickTop="1" x14ac:dyDescent="0.25">
      <c r="A24"/>
      <c r="C24" s="7"/>
      <c r="D24" s="7"/>
    </row>
    <row r="25" spans="1:5" s="3" customFormat="1" x14ac:dyDescent="0.25">
      <c r="A25" s="1" t="s">
        <v>17</v>
      </c>
    </row>
    <row r="26" spans="1:5" s="3" customFormat="1" x14ac:dyDescent="0.25">
      <c r="A26" t="s">
        <v>70</v>
      </c>
    </row>
    <row r="27" spans="1:5" s="3" customFormat="1" x14ac:dyDescent="0.25">
      <c r="A27" t="s">
        <v>28</v>
      </c>
    </row>
    <row r="28" spans="1:5" s="3" customFormat="1" x14ac:dyDescent="0.25">
      <c r="A28" t="s">
        <v>42</v>
      </c>
    </row>
    <row r="29" spans="1:5" s="3" customFormat="1" x14ac:dyDescent="0.25">
      <c r="A29" t="s">
        <v>71</v>
      </c>
    </row>
    <row r="30" spans="1:5" s="3" customFormat="1" x14ac:dyDescent="0.25">
      <c r="A30" t="s">
        <v>72</v>
      </c>
    </row>
    <row r="31" spans="1:5" s="3" customFormat="1" x14ac:dyDescent="0.25">
      <c r="A31" t="s">
        <v>29</v>
      </c>
    </row>
    <row r="32" spans="1:5" s="3" customFormat="1" x14ac:dyDescent="0.25">
      <c r="A32" t="s">
        <v>29</v>
      </c>
    </row>
    <row r="33" spans="1:1" s="3" customFormat="1" x14ac:dyDescent="0.25">
      <c r="A33" t="s">
        <v>73</v>
      </c>
    </row>
    <row r="34" spans="1:1" s="3" customFormat="1" x14ac:dyDescent="0.25">
      <c r="A34" t="s">
        <v>74</v>
      </c>
    </row>
    <row r="35" spans="1:1" s="3" customFormat="1" x14ac:dyDescent="0.25">
      <c r="A35" t="s">
        <v>75</v>
      </c>
    </row>
    <row r="36" spans="1:1" s="3" customFormat="1" x14ac:dyDescent="0.25">
      <c r="A36" t="s">
        <v>76</v>
      </c>
    </row>
    <row r="37" spans="1:1" s="3" customFormat="1" x14ac:dyDescent="0.25">
      <c r="A37" t="s">
        <v>78</v>
      </c>
    </row>
    <row r="38" spans="1:1" s="3" customFormat="1" x14ac:dyDescent="0.25">
      <c r="A38" t="s">
        <v>23</v>
      </c>
    </row>
    <row r="39" spans="1:1" s="3" customFormat="1" x14ac:dyDescent="0.25">
      <c r="A39" t="s">
        <v>11</v>
      </c>
    </row>
    <row r="40" spans="1:1" s="3" customFormat="1" x14ac:dyDescent="0.25">
      <c r="A40" t="s">
        <v>49</v>
      </c>
    </row>
    <row r="41" spans="1:1" s="3" customFormat="1" x14ac:dyDescent="0.25">
      <c r="A41" t="s">
        <v>49</v>
      </c>
    </row>
    <row r="42" spans="1:1" s="3" customFormat="1" x14ac:dyDescent="0.25">
      <c r="A42" t="s">
        <v>41</v>
      </c>
    </row>
    <row r="43" spans="1:1" s="3" customFormat="1" x14ac:dyDescent="0.25">
      <c r="A43" t="s">
        <v>41</v>
      </c>
    </row>
    <row r="44" spans="1:1" s="3" customFormat="1" x14ac:dyDescent="0.25">
      <c r="A44" t="s">
        <v>11</v>
      </c>
    </row>
    <row r="45" spans="1:1" s="3" customFormat="1" x14ac:dyDescent="0.25">
      <c r="A45" t="s">
        <v>11</v>
      </c>
    </row>
    <row r="46" spans="1:1" s="3" customFormat="1" x14ac:dyDescent="0.25">
      <c r="A46" t="s">
        <v>23</v>
      </c>
    </row>
    <row r="47" spans="1:1" s="3" customFormat="1" x14ac:dyDescent="0.25">
      <c r="A47" t="s">
        <v>10</v>
      </c>
    </row>
    <row r="48" spans="1:1" s="3" customFormat="1" x14ac:dyDescent="0.25">
      <c r="A48" t="s">
        <v>58</v>
      </c>
    </row>
    <row r="49" spans="1:4" s="3" customFormat="1" x14ac:dyDescent="0.25">
      <c r="A49" t="s">
        <v>11</v>
      </c>
    </row>
    <row r="50" spans="1:4" s="3" customFormat="1" x14ac:dyDescent="0.25">
      <c r="A50" t="s">
        <v>77</v>
      </c>
    </row>
    <row r="51" spans="1:4" x14ac:dyDescent="0.25">
      <c r="C51" s="10"/>
      <c r="D51" s="10"/>
    </row>
    <row r="52" spans="1:4" s="3" customFormat="1" ht="15.75" thickBot="1" x14ac:dyDescent="0.3">
      <c r="A52" t="s">
        <v>122</v>
      </c>
      <c r="C52" s="6">
        <f>SUM(C26:C51)</f>
        <v>0</v>
      </c>
      <c r="D52" s="6">
        <f>SUM(D31:D50)</f>
        <v>0</v>
      </c>
    </row>
    <row r="53" spans="1:4" s="3" customFormat="1" ht="15.75" thickTop="1" x14ac:dyDescent="0.25">
      <c r="A53"/>
    </row>
    <row r="54" spans="1:4" s="3" customFormat="1" x14ac:dyDescent="0.25">
      <c r="A54" s="1" t="s">
        <v>14</v>
      </c>
    </row>
    <row r="55" spans="1:4" s="3" customFormat="1" x14ac:dyDescent="0.25">
      <c r="A55" t="s">
        <v>8</v>
      </c>
    </row>
    <row r="56" spans="1:4" x14ac:dyDescent="0.25">
      <c r="C56" s="10"/>
      <c r="D56" s="10"/>
    </row>
    <row r="57" spans="1:4" s="3" customFormat="1" ht="15.75" thickBot="1" x14ac:dyDescent="0.3">
      <c r="A57" t="s">
        <v>122</v>
      </c>
      <c r="C57" s="6">
        <f>SUM(C55:C56)</f>
        <v>0</v>
      </c>
      <c r="D57" s="6">
        <f>SUM(D55:D56)</f>
        <v>0</v>
      </c>
    </row>
    <row r="58" spans="1:4" s="3" customFormat="1" ht="15.75" thickTop="1" x14ac:dyDescent="0.25">
      <c r="A58" s="1" t="s">
        <v>13</v>
      </c>
    </row>
    <row r="59" spans="1:4" s="3" customFormat="1" x14ac:dyDescent="0.25">
      <c r="A59" t="s">
        <v>8</v>
      </c>
    </row>
    <row r="60" spans="1:4" s="3" customFormat="1" x14ac:dyDescent="0.25">
      <c r="A60" t="s">
        <v>12</v>
      </c>
      <c r="C60" s="5"/>
      <c r="D60" s="5"/>
    </row>
    <row r="62" spans="1:4" s="3" customFormat="1" ht="15.75" thickBot="1" x14ac:dyDescent="0.3">
      <c r="A62" t="s">
        <v>122</v>
      </c>
      <c r="C62" s="6">
        <f t="shared" ref="C62:D62" si="1">SUM(C59:C61)</f>
        <v>0</v>
      </c>
      <c r="D62" s="6">
        <f t="shared" si="1"/>
        <v>0</v>
      </c>
    </row>
    <row r="63" spans="1:4" s="3" customFormat="1" ht="15.75" thickTop="1" x14ac:dyDescent="0.25">
      <c r="A63"/>
    </row>
    <row r="64" spans="1:4" s="3" customFormat="1" x14ac:dyDescent="0.25">
      <c r="A64"/>
    </row>
    <row r="65" spans="1:4" s="3" customFormat="1" x14ac:dyDescent="0.25">
      <c r="A65" s="1" t="s">
        <v>15</v>
      </c>
    </row>
    <row r="66" spans="1:4" s="3" customFormat="1" x14ac:dyDescent="0.25">
      <c r="A66" t="s">
        <v>12</v>
      </c>
      <c r="C66" s="5"/>
      <c r="D66" s="5"/>
    </row>
    <row r="68" spans="1:4" s="3" customFormat="1" ht="15.75" thickBot="1" x14ac:dyDescent="0.3">
      <c r="A68" t="s">
        <v>122</v>
      </c>
      <c r="C68" s="6">
        <f t="shared" ref="C68:D68" si="2">SUM(C66:C67)</f>
        <v>0</v>
      </c>
      <c r="D68" s="6">
        <f t="shared" si="2"/>
        <v>0</v>
      </c>
    </row>
    <row r="69" spans="1:4" s="3" customFormat="1" ht="15.75" thickTop="1" x14ac:dyDescent="0.25">
      <c r="A69" t="s">
        <v>36</v>
      </c>
    </row>
  </sheetData>
  <mergeCells count="1">
    <mergeCell ref="A1:E1"/>
  </mergeCells>
  <pageMargins left="0.7" right="0.2" top="0.25" bottom="0.25" header="0.3" footer="0.3"/>
  <pageSetup scale="74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opLeftCell="A25" workbookViewId="0">
      <selection activeCell="A54" sqref="A54"/>
    </sheetView>
  </sheetViews>
  <sheetFormatPr defaultRowHeight="15" x14ac:dyDescent="0.25"/>
  <cols>
    <col min="1" max="1" width="33.85546875" customWidth="1"/>
    <col min="2" max="2" width="14.7109375" style="3" customWidth="1"/>
    <col min="3" max="3" width="15.7109375" style="3" customWidth="1"/>
    <col min="4" max="4" width="14.28515625" style="3" customWidth="1"/>
    <col min="5" max="5" width="13" style="3" customWidth="1"/>
    <col min="6" max="6" width="0" hidden="1" customWidth="1"/>
  </cols>
  <sheetData>
    <row r="1" spans="1:6" x14ac:dyDescent="0.25">
      <c r="A1" s="16" t="s">
        <v>104</v>
      </c>
      <c r="B1" s="16"/>
      <c r="C1" s="16"/>
      <c r="D1" s="16"/>
      <c r="E1" s="16"/>
    </row>
    <row r="2" spans="1:6" x14ac:dyDescent="0.25">
      <c r="A2" s="1" t="s">
        <v>0</v>
      </c>
      <c r="F2" t="s">
        <v>20</v>
      </c>
    </row>
    <row r="3" spans="1:6" x14ac:dyDescent="0.25">
      <c r="B3" s="2">
        <v>43617</v>
      </c>
      <c r="C3" s="4" t="s">
        <v>18</v>
      </c>
      <c r="D3" s="4" t="s">
        <v>19</v>
      </c>
      <c r="E3" s="2">
        <v>43646</v>
      </c>
    </row>
    <row r="4" spans="1:6" x14ac:dyDescent="0.25">
      <c r="A4" t="s">
        <v>1</v>
      </c>
      <c r="B4" s="3">
        <v>5195.67</v>
      </c>
      <c r="C4" s="3">
        <f>C19</f>
        <v>0</v>
      </c>
      <c r="D4" s="3">
        <f>D19</f>
        <v>0</v>
      </c>
      <c r="E4" s="3">
        <f>B4+C4-D4</f>
        <v>5195.67</v>
      </c>
      <c r="F4" s="3">
        <f>E4-719.09</f>
        <v>4476.58</v>
      </c>
    </row>
    <row r="5" spans="1:6" x14ac:dyDescent="0.25">
      <c r="A5" t="s">
        <v>2</v>
      </c>
      <c r="B5" s="3">
        <v>221.72</v>
      </c>
      <c r="C5" s="7">
        <f>C37</f>
        <v>0</v>
      </c>
      <c r="D5" s="7">
        <f>D37</f>
        <v>0</v>
      </c>
      <c r="E5" s="3">
        <f t="shared" ref="E5:E9" si="0">B5+C5-D5</f>
        <v>221.72</v>
      </c>
    </row>
    <row r="6" spans="1:6" x14ac:dyDescent="0.25">
      <c r="A6" t="s">
        <v>80</v>
      </c>
      <c r="B6" s="3">
        <v>485.22</v>
      </c>
      <c r="C6" s="3" t="e">
        <f>#REF!</f>
        <v>#REF!</v>
      </c>
      <c r="D6" s="3" t="e">
        <f>#REF!</f>
        <v>#REF!</v>
      </c>
      <c r="E6" s="3" t="e">
        <f>B6+C6-D6</f>
        <v>#REF!</v>
      </c>
    </row>
    <row r="7" spans="1:6" x14ac:dyDescent="0.25">
      <c r="A7" t="s">
        <v>79</v>
      </c>
      <c r="B7" s="3">
        <v>0</v>
      </c>
      <c r="C7" s="7">
        <f>C43</f>
        <v>0</v>
      </c>
      <c r="D7" s="7">
        <v>0</v>
      </c>
      <c r="E7" s="3">
        <f t="shared" si="0"/>
        <v>0</v>
      </c>
    </row>
    <row r="8" spans="1:6" x14ac:dyDescent="0.25">
      <c r="A8" t="s">
        <v>3</v>
      </c>
      <c r="B8" s="3">
        <v>2105.3200000000002</v>
      </c>
      <c r="C8" s="3">
        <f>C49</f>
        <v>0</v>
      </c>
      <c r="D8" s="3">
        <f>D49</f>
        <v>0</v>
      </c>
      <c r="E8" s="3">
        <f t="shared" si="0"/>
        <v>2105.3200000000002</v>
      </c>
    </row>
    <row r="9" spans="1:6" x14ac:dyDescent="0.25">
      <c r="A9" t="s">
        <v>5</v>
      </c>
      <c r="B9" s="5">
        <v>15171.78</v>
      </c>
      <c r="C9" s="5">
        <f>C54</f>
        <v>0</v>
      </c>
      <c r="D9" s="5">
        <f>D54</f>
        <v>0</v>
      </c>
      <c r="E9" s="5">
        <f t="shared" si="0"/>
        <v>15171.78</v>
      </c>
    </row>
    <row r="11" spans="1:6" ht="15.75" thickBot="1" x14ac:dyDescent="0.3">
      <c r="A11" t="s">
        <v>6</v>
      </c>
      <c r="B11" s="6">
        <f>SUM(B4:B10)</f>
        <v>23179.71</v>
      </c>
      <c r="C11" s="6" t="e">
        <f>SUM(C4:C10)</f>
        <v>#REF!</v>
      </c>
      <c r="D11" s="6" t="e">
        <f>SUM(D4:D9)</f>
        <v>#REF!</v>
      </c>
      <c r="E11" s="6" t="e">
        <f>SUM(E4:E10)</f>
        <v>#REF!</v>
      </c>
    </row>
    <row r="12" spans="1:6" ht="15.75" thickTop="1" x14ac:dyDescent="0.25"/>
    <row r="13" spans="1:6" x14ac:dyDescent="0.25">
      <c r="A13" s="1" t="s">
        <v>7</v>
      </c>
      <c r="E13" s="11"/>
    </row>
    <row r="14" spans="1:6" x14ac:dyDescent="0.25">
      <c r="A14" t="s">
        <v>31</v>
      </c>
    </row>
    <row r="15" spans="1:6" x14ac:dyDescent="0.25">
      <c r="A15" t="s">
        <v>31</v>
      </c>
    </row>
    <row r="16" spans="1:6" x14ac:dyDescent="0.25">
      <c r="A16" t="s">
        <v>26</v>
      </c>
    </row>
    <row r="17" spans="1:4" x14ac:dyDescent="0.25">
      <c r="A17" t="s">
        <v>26</v>
      </c>
      <c r="C17" s="5"/>
      <c r="D17" s="5"/>
    </row>
    <row r="18" spans="1:4" x14ac:dyDescent="0.25">
      <c r="C18" s="7"/>
      <c r="D18" s="7"/>
    </row>
    <row r="19" spans="1:4" s="3" customFormat="1" ht="15.75" thickBot="1" x14ac:dyDescent="0.3">
      <c r="A19" t="s">
        <v>122</v>
      </c>
      <c r="C19" s="6">
        <f>SUM(C14:C17)</f>
        <v>0</v>
      </c>
      <c r="D19" s="6">
        <f>SUM(D14:D17)</f>
        <v>0</v>
      </c>
    </row>
    <row r="20" spans="1:4" s="3" customFormat="1" ht="15.75" thickTop="1" x14ac:dyDescent="0.25">
      <c r="A20"/>
      <c r="C20" s="7"/>
      <c r="D20" s="7"/>
    </row>
    <row r="21" spans="1:4" s="3" customFormat="1" x14ac:dyDescent="0.25">
      <c r="A21" s="1" t="s">
        <v>17</v>
      </c>
    </row>
    <row r="22" spans="1:4" s="3" customFormat="1" x14ac:dyDescent="0.25">
      <c r="A22" t="s">
        <v>8</v>
      </c>
    </row>
    <row r="23" spans="1:4" s="3" customFormat="1" x14ac:dyDescent="0.25">
      <c r="A23" t="s">
        <v>81</v>
      </c>
    </row>
    <row r="24" spans="1:4" s="3" customFormat="1" x14ac:dyDescent="0.25">
      <c r="A24" t="s">
        <v>82</v>
      </c>
    </row>
    <row r="25" spans="1:4" s="3" customFormat="1" x14ac:dyDescent="0.25">
      <c r="A25" t="s">
        <v>23</v>
      </c>
    </row>
    <row r="26" spans="1:4" s="3" customFormat="1" x14ac:dyDescent="0.25">
      <c r="A26" t="s">
        <v>23</v>
      </c>
    </row>
    <row r="27" spans="1:4" s="3" customFormat="1" x14ac:dyDescent="0.25">
      <c r="A27" t="s">
        <v>23</v>
      </c>
    </row>
    <row r="28" spans="1:4" s="3" customFormat="1" x14ac:dyDescent="0.25">
      <c r="A28" t="s">
        <v>23</v>
      </c>
    </row>
    <row r="29" spans="1:4" s="3" customFormat="1" x14ac:dyDescent="0.25">
      <c r="A29" t="s">
        <v>23</v>
      </c>
    </row>
    <row r="30" spans="1:4" s="3" customFormat="1" x14ac:dyDescent="0.25">
      <c r="A30" t="s">
        <v>49</v>
      </c>
    </row>
    <row r="31" spans="1:4" s="3" customFormat="1" x14ac:dyDescent="0.25">
      <c r="A31" t="s">
        <v>22</v>
      </c>
    </row>
    <row r="32" spans="1:4" s="3" customFormat="1" x14ac:dyDescent="0.25">
      <c r="A32" t="s">
        <v>58</v>
      </c>
    </row>
    <row r="33" spans="1:4" s="3" customFormat="1" x14ac:dyDescent="0.25">
      <c r="A33" t="s">
        <v>23</v>
      </c>
    </row>
    <row r="34" spans="1:4" s="3" customFormat="1" x14ac:dyDescent="0.25">
      <c r="A34" t="s">
        <v>23</v>
      </c>
    </row>
    <row r="35" spans="1:4" s="3" customFormat="1" x14ac:dyDescent="0.25">
      <c r="A35" t="s">
        <v>23</v>
      </c>
    </row>
    <row r="36" spans="1:4" s="3" customFormat="1" x14ac:dyDescent="0.25">
      <c r="A36"/>
      <c r="C36" s="10"/>
      <c r="D36" s="10"/>
    </row>
    <row r="37" spans="1:4" s="3" customFormat="1" ht="15.75" thickBot="1" x14ac:dyDescent="0.3">
      <c r="A37" t="s">
        <v>122</v>
      </c>
      <c r="C37" s="6">
        <f>SUM(C22:C35)</f>
        <v>0</v>
      </c>
      <c r="D37" s="6">
        <f>SUM(D23:D35)</f>
        <v>0</v>
      </c>
    </row>
    <row r="38" spans="1:4" s="3" customFormat="1" ht="15.75" thickTop="1" x14ac:dyDescent="0.25">
      <c r="A38"/>
    </row>
    <row r="39" spans="1:4" s="3" customFormat="1" x14ac:dyDescent="0.25">
      <c r="A39" s="1" t="s">
        <v>105</v>
      </c>
    </row>
    <row r="40" spans="1:4" s="3" customFormat="1" x14ac:dyDescent="0.25">
      <c r="A40" t="s">
        <v>8</v>
      </c>
    </row>
    <row r="41" spans="1:4" s="3" customFormat="1" x14ac:dyDescent="0.25">
      <c r="A41" t="s">
        <v>8</v>
      </c>
      <c r="C41" s="5"/>
      <c r="D41" s="5"/>
    </row>
    <row r="42" spans="1:4" s="3" customFormat="1" x14ac:dyDescent="0.25">
      <c r="A42"/>
      <c r="C42" s="7"/>
      <c r="D42" s="7"/>
    </row>
    <row r="43" spans="1:4" s="3" customFormat="1" ht="15.75" thickBot="1" x14ac:dyDescent="0.3">
      <c r="A43" t="s">
        <v>122</v>
      </c>
      <c r="C43" s="6">
        <f>SUM(C40:C41)</f>
        <v>0</v>
      </c>
      <c r="D43" s="6">
        <f>SUM(D40:D41)</f>
        <v>0</v>
      </c>
    </row>
    <row r="44" spans="1:4" s="3" customFormat="1" ht="15.75" thickTop="1" x14ac:dyDescent="0.25">
      <c r="A44"/>
    </row>
    <row r="45" spans="1:4" s="3" customFormat="1" x14ac:dyDescent="0.25">
      <c r="A45" s="1" t="s">
        <v>13</v>
      </c>
    </row>
    <row r="46" spans="1:4" s="3" customFormat="1" x14ac:dyDescent="0.25">
      <c r="A46" t="s">
        <v>8</v>
      </c>
    </row>
    <row r="47" spans="1:4" s="3" customFormat="1" x14ac:dyDescent="0.25">
      <c r="A47" t="s">
        <v>12</v>
      </c>
      <c r="C47" s="5"/>
      <c r="D47" s="5"/>
    </row>
    <row r="48" spans="1:4" s="3" customFormat="1" x14ac:dyDescent="0.25">
      <c r="A48"/>
      <c r="C48" s="7"/>
      <c r="D48" s="7"/>
    </row>
    <row r="49" spans="1:4" s="3" customFormat="1" ht="15.75" thickBot="1" x14ac:dyDescent="0.3">
      <c r="A49" t="s">
        <v>122</v>
      </c>
      <c r="C49" s="6">
        <f>SUM(C46:C47)</f>
        <v>0</v>
      </c>
      <c r="D49" s="6">
        <f>SUM(D46:D47)</f>
        <v>0</v>
      </c>
    </row>
    <row r="50" spans="1:4" s="3" customFormat="1" ht="15.75" thickTop="1" x14ac:dyDescent="0.25">
      <c r="A50"/>
    </row>
    <row r="51" spans="1:4" s="3" customFormat="1" x14ac:dyDescent="0.25">
      <c r="A51" s="1" t="s">
        <v>15</v>
      </c>
    </row>
    <row r="52" spans="1:4" s="3" customFormat="1" x14ac:dyDescent="0.25">
      <c r="A52" t="s">
        <v>12</v>
      </c>
      <c r="C52" s="5"/>
      <c r="D52" s="5"/>
    </row>
    <row r="53" spans="1:4" s="3" customFormat="1" x14ac:dyDescent="0.25">
      <c r="A53"/>
      <c r="C53" s="7"/>
      <c r="D53" s="7"/>
    </row>
    <row r="54" spans="1:4" s="3" customFormat="1" ht="15.75" thickBot="1" x14ac:dyDescent="0.3">
      <c r="A54" t="s">
        <v>122</v>
      </c>
      <c r="C54" s="6">
        <f>SUM(C52:C52)</f>
        <v>0</v>
      </c>
      <c r="D54" s="6">
        <f>SUM(D52:D52)</f>
        <v>0</v>
      </c>
    </row>
    <row r="55" spans="1:4" s="3" customFormat="1" ht="15.75" thickTop="1" x14ac:dyDescent="0.25">
      <c r="A55"/>
    </row>
  </sheetData>
  <mergeCells count="1">
    <mergeCell ref="A1:E1"/>
  </mergeCells>
  <pageMargins left="0.7" right="0.2" top="0.25" bottom="0.25" header="0.3" footer="0.3"/>
  <pageSetup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workbookViewId="0">
      <selection activeCell="C52" sqref="C52"/>
    </sheetView>
  </sheetViews>
  <sheetFormatPr defaultRowHeight="15" x14ac:dyDescent="0.25"/>
  <cols>
    <col min="1" max="1" width="33.85546875" customWidth="1"/>
    <col min="2" max="2" width="14.7109375" style="3" customWidth="1"/>
    <col min="3" max="3" width="15.7109375" style="3" customWidth="1"/>
    <col min="4" max="4" width="14.28515625" style="3" customWidth="1"/>
    <col min="5" max="5" width="13" style="3" customWidth="1"/>
    <col min="6" max="6" width="0" hidden="1" customWidth="1"/>
  </cols>
  <sheetData>
    <row r="1" spans="1:6" x14ac:dyDescent="0.25">
      <c r="A1" s="16" t="s">
        <v>106</v>
      </c>
      <c r="B1" s="16"/>
      <c r="C1" s="16"/>
      <c r="D1" s="16"/>
      <c r="E1" s="16"/>
    </row>
    <row r="2" spans="1:6" x14ac:dyDescent="0.25">
      <c r="A2" s="1" t="s">
        <v>0</v>
      </c>
      <c r="F2" t="s">
        <v>20</v>
      </c>
    </row>
    <row r="3" spans="1:6" x14ac:dyDescent="0.25">
      <c r="B3" s="2">
        <v>43647</v>
      </c>
      <c r="C3" s="4" t="s">
        <v>18</v>
      </c>
      <c r="D3" s="4" t="s">
        <v>19</v>
      </c>
      <c r="E3" s="2">
        <v>43677</v>
      </c>
    </row>
    <row r="4" spans="1:6" x14ac:dyDescent="0.25">
      <c r="A4" t="s">
        <v>1</v>
      </c>
      <c r="B4" s="3">
        <v>5077.83</v>
      </c>
      <c r="C4" s="3">
        <f>C19</f>
        <v>0</v>
      </c>
      <c r="D4" s="3">
        <f>D19</f>
        <v>0</v>
      </c>
      <c r="E4" s="3">
        <f>B4+C4-D4</f>
        <v>5077.83</v>
      </c>
      <c r="F4" s="3">
        <f>E4-719.09</f>
        <v>4358.74</v>
      </c>
    </row>
    <row r="5" spans="1:6" x14ac:dyDescent="0.25">
      <c r="A5" t="s">
        <v>2</v>
      </c>
      <c r="B5" s="3">
        <v>484.41</v>
      </c>
      <c r="C5" s="7">
        <f>C38</f>
        <v>0</v>
      </c>
      <c r="D5" s="7">
        <f>D38</f>
        <v>0</v>
      </c>
      <c r="E5" s="3">
        <f t="shared" ref="E5:E8" si="0">B5+C5-D5</f>
        <v>484.41</v>
      </c>
    </row>
    <row r="6" spans="1:6" x14ac:dyDescent="0.25">
      <c r="A6" t="s">
        <v>4</v>
      </c>
      <c r="B6" s="3">
        <v>590.26</v>
      </c>
      <c r="C6" s="3">
        <f>C43</f>
        <v>0</v>
      </c>
      <c r="D6" s="3">
        <f>D43</f>
        <v>0</v>
      </c>
      <c r="E6" s="3">
        <f>B6+C6-D6</f>
        <v>590.26</v>
      </c>
    </row>
    <row r="7" spans="1:6" x14ac:dyDescent="0.25">
      <c r="A7" t="s">
        <v>3</v>
      </c>
      <c r="B7" s="3">
        <v>2135.4899999999998</v>
      </c>
      <c r="C7" s="3">
        <f>C49</f>
        <v>0</v>
      </c>
      <c r="D7" s="3">
        <f>D49</f>
        <v>0</v>
      </c>
      <c r="E7" s="3">
        <f t="shared" si="0"/>
        <v>2135.4899999999998</v>
      </c>
    </row>
    <row r="8" spans="1:6" x14ac:dyDescent="0.25">
      <c r="A8" t="s">
        <v>5</v>
      </c>
      <c r="B8" s="5">
        <v>15173.03</v>
      </c>
      <c r="C8" s="5">
        <f>C54</f>
        <v>0</v>
      </c>
      <c r="D8" s="5">
        <f>D54</f>
        <v>0</v>
      </c>
      <c r="E8" s="5">
        <f t="shared" si="0"/>
        <v>15173.03</v>
      </c>
    </row>
    <row r="10" spans="1:6" ht="15.75" thickBot="1" x14ac:dyDescent="0.3">
      <c r="A10" t="s">
        <v>6</v>
      </c>
      <c r="B10" s="6">
        <f>SUM(B4:B9)</f>
        <v>23461.02</v>
      </c>
      <c r="C10" s="6">
        <f>SUM(C4:C9)</f>
        <v>0</v>
      </c>
      <c r="D10" s="6">
        <f>SUM(D4:D8)</f>
        <v>0</v>
      </c>
      <c r="E10" s="6">
        <f>SUM(E4:E9)</f>
        <v>23461.02</v>
      </c>
    </row>
    <row r="11" spans="1:6" ht="15.75" thickTop="1" x14ac:dyDescent="0.25"/>
    <row r="12" spans="1:6" x14ac:dyDescent="0.25">
      <c r="A12" s="1" t="s">
        <v>7</v>
      </c>
      <c r="E12" s="11"/>
    </row>
    <row r="13" spans="1:6" x14ac:dyDescent="0.25">
      <c r="A13" t="s">
        <v>31</v>
      </c>
    </row>
    <row r="14" spans="1:6" x14ac:dyDescent="0.25">
      <c r="A14" t="s">
        <v>31</v>
      </c>
    </row>
    <row r="15" spans="1:6" x14ac:dyDescent="0.25">
      <c r="A15" t="s">
        <v>32</v>
      </c>
    </row>
    <row r="16" spans="1:6" x14ac:dyDescent="0.25">
      <c r="A16" t="s">
        <v>83</v>
      </c>
    </row>
    <row r="17" spans="1:6" s="3" customFormat="1" x14ac:dyDescent="0.25">
      <c r="A17" t="s">
        <v>84</v>
      </c>
      <c r="C17" s="5"/>
      <c r="D17" s="5"/>
      <c r="F17"/>
    </row>
    <row r="18" spans="1:6" s="3" customFormat="1" x14ac:dyDescent="0.25">
      <c r="A18"/>
      <c r="C18" s="7"/>
      <c r="D18" s="7"/>
      <c r="F18"/>
    </row>
    <row r="19" spans="1:6" s="3" customFormat="1" ht="15.75" thickBot="1" x14ac:dyDescent="0.3">
      <c r="A19" t="s">
        <v>122</v>
      </c>
      <c r="C19" s="6">
        <f>SUM(C13:C17)</f>
        <v>0</v>
      </c>
      <c r="D19" s="6">
        <f>SUM(D16:D17)</f>
        <v>0</v>
      </c>
    </row>
    <row r="20" spans="1:6" s="3" customFormat="1" ht="15.75" thickTop="1" x14ac:dyDescent="0.25">
      <c r="A20"/>
      <c r="C20" s="7"/>
      <c r="D20" s="7"/>
    </row>
    <row r="21" spans="1:6" s="3" customFormat="1" x14ac:dyDescent="0.25">
      <c r="A21" s="1" t="s">
        <v>17</v>
      </c>
    </row>
    <row r="22" spans="1:6" s="3" customFormat="1" x14ac:dyDescent="0.25">
      <c r="A22" t="s">
        <v>33</v>
      </c>
    </row>
    <row r="23" spans="1:6" s="3" customFormat="1" x14ac:dyDescent="0.25">
      <c r="A23" t="s">
        <v>23</v>
      </c>
    </row>
    <row r="24" spans="1:6" s="3" customFormat="1" x14ac:dyDescent="0.25">
      <c r="A24" t="s">
        <v>23</v>
      </c>
    </row>
    <row r="25" spans="1:6" s="3" customFormat="1" x14ac:dyDescent="0.25">
      <c r="A25" t="s">
        <v>23</v>
      </c>
    </row>
    <row r="26" spans="1:6" s="3" customFormat="1" x14ac:dyDescent="0.25">
      <c r="A26" t="s">
        <v>85</v>
      </c>
    </row>
    <row r="27" spans="1:6" s="3" customFormat="1" x14ac:dyDescent="0.25">
      <c r="A27" t="s">
        <v>57</v>
      </c>
    </row>
    <row r="28" spans="1:6" s="3" customFormat="1" x14ac:dyDescent="0.25">
      <c r="A28" t="s">
        <v>41</v>
      </c>
    </row>
    <row r="29" spans="1:6" s="3" customFormat="1" x14ac:dyDescent="0.25">
      <c r="A29" t="s">
        <v>49</v>
      </c>
    </row>
    <row r="30" spans="1:6" s="3" customFormat="1" x14ac:dyDescent="0.25">
      <c r="A30" t="s">
        <v>49</v>
      </c>
    </row>
    <row r="31" spans="1:6" s="3" customFormat="1" x14ac:dyDescent="0.25">
      <c r="A31" t="s">
        <v>50</v>
      </c>
    </row>
    <row r="32" spans="1:6" s="3" customFormat="1" x14ac:dyDescent="0.25">
      <c r="A32" t="s">
        <v>23</v>
      </c>
    </row>
    <row r="33" spans="1:4" s="3" customFormat="1" x14ac:dyDescent="0.25">
      <c r="A33" t="s">
        <v>22</v>
      </c>
    </row>
    <row r="34" spans="1:4" s="3" customFormat="1" x14ac:dyDescent="0.25">
      <c r="A34" t="s">
        <v>23</v>
      </c>
    </row>
    <row r="35" spans="1:4" s="3" customFormat="1" x14ac:dyDescent="0.25">
      <c r="A35" t="s">
        <v>23</v>
      </c>
    </row>
    <row r="36" spans="1:4" s="3" customFormat="1" x14ac:dyDescent="0.25">
      <c r="A36" t="s">
        <v>23</v>
      </c>
      <c r="C36" s="5"/>
      <c r="D36" s="5"/>
    </row>
    <row r="38" spans="1:4" s="3" customFormat="1" ht="15.75" thickBot="1" x14ac:dyDescent="0.3">
      <c r="A38" t="s">
        <v>122</v>
      </c>
      <c r="C38" s="6">
        <f>SUM(C22:C37)</f>
        <v>0</v>
      </c>
      <c r="D38" s="6">
        <f>SUM(D23:D37)</f>
        <v>0</v>
      </c>
    </row>
    <row r="39" spans="1:4" s="3" customFormat="1" ht="15.75" thickTop="1" x14ac:dyDescent="0.25">
      <c r="A39"/>
    </row>
    <row r="40" spans="1:4" s="3" customFormat="1" x14ac:dyDescent="0.25">
      <c r="A40" s="1" t="s">
        <v>14</v>
      </c>
    </row>
    <row r="41" spans="1:4" s="3" customFormat="1" x14ac:dyDescent="0.25">
      <c r="A41" t="s">
        <v>27</v>
      </c>
    </row>
    <row r="42" spans="1:4" x14ac:dyDescent="0.25">
      <c r="C42" s="10"/>
      <c r="D42" s="10"/>
    </row>
    <row r="43" spans="1:4" s="3" customFormat="1" ht="15.75" thickBot="1" x14ac:dyDescent="0.3">
      <c r="A43" t="s">
        <v>122</v>
      </c>
      <c r="C43" s="6">
        <f>SUM(C41:C42)</f>
        <v>0</v>
      </c>
      <c r="D43" s="6">
        <f>SUM(D41:D42)</f>
        <v>0</v>
      </c>
    </row>
    <row r="44" spans="1:4" s="3" customFormat="1" ht="15.75" thickTop="1" x14ac:dyDescent="0.25">
      <c r="A44"/>
    </row>
    <row r="45" spans="1:4" s="3" customFormat="1" x14ac:dyDescent="0.25">
      <c r="A45" s="1" t="s">
        <v>13</v>
      </c>
    </row>
    <row r="46" spans="1:4" s="3" customFormat="1" x14ac:dyDescent="0.25">
      <c r="A46" t="s">
        <v>8</v>
      </c>
    </row>
    <row r="47" spans="1:4" s="3" customFormat="1" x14ac:dyDescent="0.25">
      <c r="A47" t="s">
        <v>12</v>
      </c>
      <c r="C47" s="5"/>
      <c r="D47" s="5"/>
    </row>
    <row r="49" spans="1:4" s="3" customFormat="1" ht="15.75" thickBot="1" x14ac:dyDescent="0.3">
      <c r="A49" t="s">
        <v>122</v>
      </c>
      <c r="C49" s="6">
        <f>SUM(C46:C48)</f>
        <v>0</v>
      </c>
      <c r="D49" s="6">
        <f>SUM(D46:D48)</f>
        <v>0</v>
      </c>
    </row>
    <row r="50" spans="1:4" s="3" customFormat="1" ht="15.75" thickTop="1" x14ac:dyDescent="0.25">
      <c r="A50"/>
    </row>
    <row r="51" spans="1:4" s="3" customFormat="1" x14ac:dyDescent="0.25">
      <c r="A51" s="1" t="s">
        <v>15</v>
      </c>
    </row>
    <row r="52" spans="1:4" s="3" customFormat="1" x14ac:dyDescent="0.25">
      <c r="A52" t="s">
        <v>12</v>
      </c>
      <c r="C52" s="5"/>
      <c r="D52" s="5"/>
    </row>
    <row r="54" spans="1:4" s="3" customFormat="1" ht="15.75" thickBot="1" x14ac:dyDescent="0.3">
      <c r="A54" t="s">
        <v>122</v>
      </c>
      <c r="C54" s="6">
        <f>SUM(C52:C53)</f>
        <v>0</v>
      </c>
      <c r="D54" s="6">
        <f t="shared" ref="D54" si="1">SUM(D52:D53)</f>
        <v>0</v>
      </c>
    </row>
    <row r="55" spans="1:4" s="3" customFormat="1" ht="15.75" thickTop="1" x14ac:dyDescent="0.25">
      <c r="A55"/>
    </row>
  </sheetData>
  <mergeCells count="1">
    <mergeCell ref="A1:E1"/>
  </mergeCells>
  <pageMargins left="0.7" right="0.2" top="0.25" bottom="0.25" header="0.3" footer="0.3"/>
  <pageSetup scale="84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workbookViewId="0">
      <selection activeCell="C53" sqref="C53"/>
    </sheetView>
  </sheetViews>
  <sheetFormatPr defaultRowHeight="15" x14ac:dyDescent="0.25"/>
  <cols>
    <col min="1" max="1" width="33.85546875" customWidth="1"/>
    <col min="2" max="2" width="14.7109375" style="3" customWidth="1"/>
    <col min="3" max="3" width="15.7109375" style="3" customWidth="1"/>
    <col min="4" max="4" width="14.28515625" style="3" customWidth="1"/>
    <col min="5" max="5" width="13" style="3" customWidth="1"/>
    <col min="6" max="6" width="0" hidden="1" customWidth="1"/>
  </cols>
  <sheetData>
    <row r="1" spans="1:6" x14ac:dyDescent="0.25">
      <c r="A1" s="16" t="s">
        <v>107</v>
      </c>
      <c r="B1" s="16"/>
      <c r="C1" s="16"/>
      <c r="D1" s="16"/>
      <c r="E1" s="16"/>
    </row>
    <row r="2" spans="1:6" x14ac:dyDescent="0.25">
      <c r="A2" s="1" t="s">
        <v>0</v>
      </c>
      <c r="F2" t="s">
        <v>20</v>
      </c>
    </row>
    <row r="3" spans="1:6" x14ac:dyDescent="0.25">
      <c r="B3" s="2">
        <v>43678</v>
      </c>
      <c r="C3" s="4" t="s">
        <v>18</v>
      </c>
      <c r="D3" s="4" t="s">
        <v>19</v>
      </c>
      <c r="E3" s="2">
        <v>43708</v>
      </c>
    </row>
    <row r="4" spans="1:6" x14ac:dyDescent="0.25">
      <c r="A4" t="s">
        <v>1</v>
      </c>
      <c r="B4" s="3">
        <v>5824.93</v>
      </c>
      <c r="C4" s="3">
        <f>C20</f>
        <v>0</v>
      </c>
      <c r="D4" s="3">
        <f>D20</f>
        <v>0</v>
      </c>
      <c r="E4" s="3">
        <f>B4+C4-D4</f>
        <v>5824.93</v>
      </c>
      <c r="F4" s="3">
        <f>E4-719.09</f>
        <v>5105.84</v>
      </c>
    </row>
    <row r="5" spans="1:6" x14ac:dyDescent="0.25">
      <c r="A5" t="s">
        <v>2</v>
      </c>
      <c r="B5" s="3">
        <v>479.22</v>
      </c>
      <c r="C5" s="7">
        <f>C39</f>
        <v>0</v>
      </c>
      <c r="D5" s="7">
        <f>D39</f>
        <v>0</v>
      </c>
      <c r="E5" s="3">
        <f t="shared" ref="E5:E8" si="0">B5+C5-D5</f>
        <v>479.22</v>
      </c>
    </row>
    <row r="6" spans="1:6" x14ac:dyDescent="0.25">
      <c r="A6" t="s">
        <v>4</v>
      </c>
      <c r="B6" s="3">
        <v>704.8</v>
      </c>
      <c r="C6" s="3">
        <f>C44</f>
        <v>0</v>
      </c>
      <c r="D6" s="3">
        <f>D44</f>
        <v>0</v>
      </c>
      <c r="E6" s="3">
        <f>B6+C6-D6</f>
        <v>704.8</v>
      </c>
    </row>
    <row r="7" spans="1:6" x14ac:dyDescent="0.25">
      <c r="A7" t="s">
        <v>3</v>
      </c>
      <c r="B7" s="3">
        <v>2185.67</v>
      </c>
      <c r="C7" s="3">
        <f>C50</f>
        <v>0</v>
      </c>
      <c r="D7" s="3">
        <f>D50</f>
        <v>0</v>
      </c>
      <c r="E7" s="3">
        <f t="shared" si="0"/>
        <v>2185.67</v>
      </c>
    </row>
    <row r="8" spans="1:6" x14ac:dyDescent="0.25">
      <c r="A8" t="s">
        <v>5</v>
      </c>
      <c r="B8" s="5">
        <v>15174.32</v>
      </c>
      <c r="C8" s="5">
        <f>C55</f>
        <v>0</v>
      </c>
      <c r="D8" s="5">
        <f>D55</f>
        <v>0</v>
      </c>
      <c r="E8" s="5">
        <f t="shared" si="0"/>
        <v>15174.32</v>
      </c>
    </row>
    <row r="10" spans="1:6" ht="15.75" thickBot="1" x14ac:dyDescent="0.3">
      <c r="A10" t="s">
        <v>6</v>
      </c>
      <c r="B10" s="6">
        <f>SUM(B4:B9)</f>
        <v>24368.940000000002</v>
      </c>
      <c r="C10" s="6">
        <f>SUM(C4:C9)</f>
        <v>0</v>
      </c>
      <c r="D10" s="6">
        <f>SUM(D4:D8)</f>
        <v>0</v>
      </c>
      <c r="E10" s="6">
        <f>SUM(E4:E9)</f>
        <v>24368.940000000002</v>
      </c>
    </row>
    <row r="11" spans="1:6" ht="15.75" thickTop="1" x14ac:dyDescent="0.25"/>
    <row r="12" spans="1:6" x14ac:dyDescent="0.25">
      <c r="A12" s="1" t="s">
        <v>7</v>
      </c>
      <c r="E12" s="11"/>
    </row>
    <row r="13" spans="1:6" x14ac:dyDescent="0.25">
      <c r="A13" t="s">
        <v>8</v>
      </c>
    </row>
    <row r="14" spans="1:6" x14ac:dyDescent="0.25">
      <c r="A14" t="s">
        <v>86</v>
      </c>
    </row>
    <row r="15" spans="1:6" x14ac:dyDescent="0.25">
      <c r="A15" t="s">
        <v>87</v>
      </c>
    </row>
    <row r="16" spans="1:6" x14ac:dyDescent="0.25">
      <c r="A16" t="s">
        <v>88</v>
      </c>
    </row>
    <row r="17" spans="1:4" x14ac:dyDescent="0.25">
      <c r="A17" t="s">
        <v>26</v>
      </c>
      <c r="C17" s="7"/>
      <c r="D17" s="7"/>
    </row>
    <row r="18" spans="1:4" x14ac:dyDescent="0.25">
      <c r="A18" t="s">
        <v>26</v>
      </c>
      <c r="C18" s="5"/>
      <c r="D18" s="5"/>
    </row>
    <row r="19" spans="1:4" x14ac:dyDescent="0.25">
      <c r="C19" s="7"/>
      <c r="D19" s="7"/>
    </row>
    <row r="20" spans="1:4" s="3" customFormat="1" ht="15.75" thickBot="1" x14ac:dyDescent="0.3">
      <c r="A20" t="s">
        <v>122</v>
      </c>
      <c r="C20" s="6">
        <f>SUM(C13:C18)</f>
        <v>0</v>
      </c>
      <c r="D20" s="6">
        <f>SUM(D13:D18)</f>
        <v>0</v>
      </c>
    </row>
    <row r="21" spans="1:4" s="3" customFormat="1" ht="15.75" thickTop="1" x14ac:dyDescent="0.25">
      <c r="A21"/>
      <c r="C21" s="7"/>
      <c r="D21" s="7"/>
    </row>
    <row r="22" spans="1:4" s="3" customFormat="1" x14ac:dyDescent="0.25">
      <c r="A22" s="1" t="s">
        <v>17</v>
      </c>
    </row>
    <row r="23" spans="1:4" s="3" customFormat="1" x14ac:dyDescent="0.25">
      <c r="A23" t="s">
        <v>89</v>
      </c>
    </row>
    <row r="24" spans="1:4" s="3" customFormat="1" x14ac:dyDescent="0.25">
      <c r="A24" t="s">
        <v>91</v>
      </c>
    </row>
    <row r="25" spans="1:4" s="3" customFormat="1" x14ac:dyDescent="0.25">
      <c r="A25" t="s">
        <v>23</v>
      </c>
    </row>
    <row r="26" spans="1:4" s="3" customFormat="1" x14ac:dyDescent="0.25">
      <c r="A26" t="s">
        <v>23</v>
      </c>
    </row>
    <row r="27" spans="1:4" s="3" customFormat="1" x14ac:dyDescent="0.25">
      <c r="A27" t="s">
        <v>90</v>
      </c>
    </row>
    <row r="28" spans="1:4" s="3" customFormat="1" x14ac:dyDescent="0.25">
      <c r="A28" t="s">
        <v>23</v>
      </c>
    </row>
    <row r="29" spans="1:4" s="3" customFormat="1" x14ac:dyDescent="0.25">
      <c r="A29" t="s">
        <v>58</v>
      </c>
    </row>
    <row r="30" spans="1:4" s="3" customFormat="1" x14ac:dyDescent="0.25">
      <c r="A30" t="s">
        <v>22</v>
      </c>
    </row>
    <row r="31" spans="1:4" s="3" customFormat="1" x14ac:dyDescent="0.25">
      <c r="A31" t="s">
        <v>23</v>
      </c>
    </row>
    <row r="32" spans="1:4" s="3" customFormat="1" x14ac:dyDescent="0.25">
      <c r="A32" t="s">
        <v>10</v>
      </c>
    </row>
    <row r="33" spans="1:4" s="3" customFormat="1" x14ac:dyDescent="0.25">
      <c r="A33" t="s">
        <v>10</v>
      </c>
    </row>
    <row r="34" spans="1:4" s="3" customFormat="1" x14ac:dyDescent="0.25">
      <c r="A34" t="s">
        <v>23</v>
      </c>
    </row>
    <row r="35" spans="1:4" s="3" customFormat="1" x14ac:dyDescent="0.25">
      <c r="A35" t="s">
        <v>10</v>
      </c>
    </row>
    <row r="36" spans="1:4" s="3" customFormat="1" x14ac:dyDescent="0.25">
      <c r="A36" t="s">
        <v>22</v>
      </c>
    </row>
    <row r="37" spans="1:4" s="3" customFormat="1" x14ac:dyDescent="0.25">
      <c r="A37" t="s">
        <v>23</v>
      </c>
      <c r="C37" s="5"/>
      <c r="D37" s="5"/>
    </row>
    <row r="39" spans="1:4" s="3" customFormat="1" ht="15.75" thickBot="1" x14ac:dyDescent="0.3">
      <c r="A39" t="s">
        <v>122</v>
      </c>
      <c r="C39" s="6">
        <f>SUM(C23:C38)</f>
        <v>0</v>
      </c>
      <c r="D39" s="6">
        <f>SUM(D24:D38)</f>
        <v>0</v>
      </c>
    </row>
    <row r="40" spans="1:4" s="3" customFormat="1" ht="15.75" thickTop="1" x14ac:dyDescent="0.25">
      <c r="A40"/>
    </row>
    <row r="41" spans="1:4" s="3" customFormat="1" x14ac:dyDescent="0.25">
      <c r="A41" s="1" t="s">
        <v>14</v>
      </c>
    </row>
    <row r="42" spans="1:4" s="3" customFormat="1" x14ac:dyDescent="0.25">
      <c r="A42" t="s">
        <v>8</v>
      </c>
    </row>
    <row r="43" spans="1:4" x14ac:dyDescent="0.25">
      <c r="C43" s="10"/>
      <c r="D43" s="10"/>
    </row>
    <row r="44" spans="1:4" s="3" customFormat="1" ht="15.75" thickBot="1" x14ac:dyDescent="0.3">
      <c r="A44" t="s">
        <v>122</v>
      </c>
      <c r="C44" s="6">
        <f>SUM(C42:C43)</f>
        <v>0</v>
      </c>
      <c r="D44" s="6">
        <f>SUM(D42:D43)</f>
        <v>0</v>
      </c>
    </row>
    <row r="45" spans="1:4" s="3" customFormat="1" ht="15.75" thickTop="1" x14ac:dyDescent="0.25">
      <c r="A45"/>
    </row>
    <row r="46" spans="1:4" s="3" customFormat="1" x14ac:dyDescent="0.25">
      <c r="A46" s="1" t="s">
        <v>13</v>
      </c>
    </row>
    <row r="47" spans="1:4" s="3" customFormat="1" x14ac:dyDescent="0.25">
      <c r="A47" t="s">
        <v>8</v>
      </c>
    </row>
    <row r="48" spans="1:4" s="3" customFormat="1" x14ac:dyDescent="0.25">
      <c r="A48" t="s">
        <v>12</v>
      </c>
      <c r="C48" s="5"/>
      <c r="D48" s="5"/>
    </row>
    <row r="50" spans="1:4" s="3" customFormat="1" ht="15.75" thickBot="1" x14ac:dyDescent="0.3">
      <c r="A50" t="s">
        <v>122</v>
      </c>
      <c r="C50" s="6">
        <f>SUM(C47:C49)</f>
        <v>0</v>
      </c>
      <c r="D50" s="6">
        <f>SUM(D47:D49)</f>
        <v>0</v>
      </c>
    </row>
    <row r="51" spans="1:4" s="3" customFormat="1" ht="15.75" thickTop="1" x14ac:dyDescent="0.25">
      <c r="A51"/>
    </row>
    <row r="52" spans="1:4" s="3" customFormat="1" x14ac:dyDescent="0.25">
      <c r="A52" s="1" t="s">
        <v>15</v>
      </c>
    </row>
    <row r="53" spans="1:4" s="3" customFormat="1" x14ac:dyDescent="0.25">
      <c r="A53" t="s">
        <v>12</v>
      </c>
      <c r="C53" s="5"/>
      <c r="D53" s="5"/>
    </row>
    <row r="55" spans="1:4" s="3" customFormat="1" ht="15.75" thickBot="1" x14ac:dyDescent="0.3">
      <c r="A55" t="s">
        <v>122</v>
      </c>
      <c r="C55" s="6">
        <f t="shared" ref="C55" si="1">SUM(C53:C54)</f>
        <v>0</v>
      </c>
      <c r="D55" s="6">
        <f>SUM(D53)</f>
        <v>0</v>
      </c>
    </row>
    <row r="56" spans="1:4" s="3" customFormat="1" ht="15.75" thickTop="1" x14ac:dyDescent="0.25">
      <c r="A56"/>
    </row>
  </sheetData>
  <mergeCells count="1">
    <mergeCell ref="A1:E1"/>
  </mergeCells>
  <pageMargins left="0.7" right="0.2" top="0.25" bottom="0.25" header="0.3" footer="0.3"/>
  <pageSetup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workbookViewId="0">
      <selection activeCell="C51" sqref="C51"/>
    </sheetView>
  </sheetViews>
  <sheetFormatPr defaultRowHeight="15" x14ac:dyDescent="0.25"/>
  <cols>
    <col min="1" max="1" width="33.85546875" customWidth="1"/>
    <col min="2" max="2" width="14.7109375" style="3" customWidth="1"/>
    <col min="3" max="3" width="15.7109375" style="3" customWidth="1"/>
    <col min="4" max="4" width="14.28515625" style="3" customWidth="1"/>
    <col min="5" max="5" width="13" style="3" customWidth="1"/>
    <col min="6" max="6" width="0" hidden="1" customWidth="1"/>
  </cols>
  <sheetData>
    <row r="1" spans="1:6" x14ac:dyDescent="0.25">
      <c r="A1" s="16" t="s">
        <v>108</v>
      </c>
      <c r="B1" s="16"/>
      <c r="C1" s="16"/>
      <c r="D1" s="16"/>
      <c r="E1" s="16"/>
    </row>
    <row r="2" spans="1:6" x14ac:dyDescent="0.25">
      <c r="A2" s="1" t="s">
        <v>0</v>
      </c>
      <c r="F2" t="s">
        <v>20</v>
      </c>
    </row>
    <row r="3" spans="1:6" x14ac:dyDescent="0.25">
      <c r="B3" s="2">
        <v>43709</v>
      </c>
      <c r="C3" s="4" t="s">
        <v>18</v>
      </c>
      <c r="D3" s="4" t="s">
        <v>19</v>
      </c>
      <c r="E3" s="2">
        <v>43738</v>
      </c>
    </row>
    <row r="4" spans="1:6" x14ac:dyDescent="0.25">
      <c r="A4" t="s">
        <v>1</v>
      </c>
      <c r="B4" s="3">
        <v>5443.48</v>
      </c>
      <c r="C4" s="3">
        <f>C18</f>
        <v>0</v>
      </c>
      <c r="D4" s="3">
        <f>D18</f>
        <v>0</v>
      </c>
      <c r="E4" s="3">
        <f>B4+C4-D4</f>
        <v>5443.48</v>
      </c>
      <c r="F4" s="3">
        <f>E4-719.09</f>
        <v>4724.3899999999994</v>
      </c>
    </row>
    <row r="5" spans="1:6" x14ac:dyDescent="0.25">
      <c r="A5" t="s">
        <v>2</v>
      </c>
      <c r="B5" s="3">
        <v>447.96</v>
      </c>
      <c r="C5" s="7">
        <f>C36</f>
        <v>0</v>
      </c>
      <c r="D5" s="7">
        <f>D36</f>
        <v>0</v>
      </c>
      <c r="E5" s="3">
        <f t="shared" ref="E5:E8" si="0">B5+C5-D5</f>
        <v>447.96</v>
      </c>
    </row>
    <row r="6" spans="1:6" x14ac:dyDescent="0.25">
      <c r="A6" t="s">
        <v>4</v>
      </c>
      <c r="B6" s="3">
        <v>333.66</v>
      </c>
      <c r="C6" s="3">
        <f>C41</f>
        <v>0</v>
      </c>
      <c r="D6" s="3">
        <f>D41</f>
        <v>0</v>
      </c>
      <c r="E6" s="3">
        <f>B6+C6-D6</f>
        <v>333.66</v>
      </c>
    </row>
    <row r="7" spans="1:6" x14ac:dyDescent="0.25">
      <c r="A7" t="s">
        <v>3</v>
      </c>
      <c r="B7" s="3">
        <v>2195.86</v>
      </c>
      <c r="C7" s="3">
        <f>C48</f>
        <v>0</v>
      </c>
      <c r="D7" s="3">
        <f>D48</f>
        <v>0</v>
      </c>
      <c r="E7" s="3">
        <f t="shared" si="0"/>
        <v>2195.86</v>
      </c>
    </row>
    <row r="8" spans="1:6" x14ac:dyDescent="0.25">
      <c r="A8" t="s">
        <v>5</v>
      </c>
      <c r="B8" s="5">
        <v>15175.61</v>
      </c>
      <c r="C8" s="5">
        <f>C53</f>
        <v>0</v>
      </c>
      <c r="D8" s="5">
        <f>D53</f>
        <v>0</v>
      </c>
      <c r="E8" s="5">
        <f t="shared" si="0"/>
        <v>15175.61</v>
      </c>
    </row>
    <row r="10" spans="1:6" ht="15.75" thickBot="1" x14ac:dyDescent="0.3">
      <c r="A10" t="s">
        <v>6</v>
      </c>
      <c r="B10" s="6">
        <f>SUM(B4:B9)</f>
        <v>23596.57</v>
      </c>
      <c r="C10" s="6">
        <f>SUM(C4:C9)</f>
        <v>0</v>
      </c>
      <c r="D10" s="6">
        <f>SUM(D4:D8)</f>
        <v>0</v>
      </c>
      <c r="E10" s="6">
        <f>SUM(E4:E9)</f>
        <v>23596.57</v>
      </c>
    </row>
    <row r="11" spans="1:6" ht="15.75" thickTop="1" x14ac:dyDescent="0.25"/>
    <row r="12" spans="1:6" x14ac:dyDescent="0.25">
      <c r="A12" s="1" t="s">
        <v>7</v>
      </c>
      <c r="E12" s="11"/>
    </row>
    <row r="13" spans="1:6" x14ac:dyDescent="0.25">
      <c r="A13" t="s">
        <v>8</v>
      </c>
    </row>
    <row r="14" spans="1:6" x14ac:dyDescent="0.25">
      <c r="A14" t="s">
        <v>8</v>
      </c>
    </row>
    <row r="15" spans="1:6" x14ac:dyDescent="0.25">
      <c r="A15" t="s">
        <v>23</v>
      </c>
    </row>
    <row r="16" spans="1:6" x14ac:dyDescent="0.25">
      <c r="A16" t="s">
        <v>26</v>
      </c>
    </row>
    <row r="18" spans="1:4" s="3" customFormat="1" ht="15.75" thickBot="1" x14ac:dyDescent="0.3">
      <c r="A18" t="s">
        <v>122</v>
      </c>
      <c r="C18" s="14">
        <f>SUM(C13:C16)</f>
        <v>0</v>
      </c>
      <c r="D18" s="14">
        <f>SUM(D13:D16)</f>
        <v>0</v>
      </c>
    </row>
    <row r="19" spans="1:4" s="3" customFormat="1" ht="15.75" thickTop="1" x14ac:dyDescent="0.25">
      <c r="A19"/>
      <c r="C19" s="7"/>
      <c r="D19" s="7"/>
    </row>
    <row r="20" spans="1:4" s="3" customFormat="1" x14ac:dyDescent="0.25">
      <c r="A20" s="1" t="s">
        <v>17</v>
      </c>
    </row>
    <row r="21" spans="1:4" s="3" customFormat="1" x14ac:dyDescent="0.25">
      <c r="A21" t="s">
        <v>8</v>
      </c>
    </row>
    <row r="22" spans="1:4" s="3" customFormat="1" x14ac:dyDescent="0.25">
      <c r="A22" t="s">
        <v>92</v>
      </c>
    </row>
    <row r="23" spans="1:4" s="3" customFormat="1" x14ac:dyDescent="0.25">
      <c r="A23" t="s">
        <v>93</v>
      </c>
    </row>
    <row r="24" spans="1:4" s="3" customFormat="1" x14ac:dyDescent="0.25">
      <c r="A24" t="s">
        <v>94</v>
      </c>
    </row>
    <row r="25" spans="1:4" s="3" customFormat="1" x14ac:dyDescent="0.25">
      <c r="A25" t="s">
        <v>23</v>
      </c>
    </row>
    <row r="26" spans="1:4" s="3" customFormat="1" x14ac:dyDescent="0.25">
      <c r="A26" t="s">
        <v>23</v>
      </c>
    </row>
    <row r="27" spans="1:4" s="3" customFormat="1" x14ac:dyDescent="0.25">
      <c r="A27" t="s">
        <v>23</v>
      </c>
    </row>
    <row r="28" spans="1:4" s="3" customFormat="1" x14ac:dyDescent="0.25">
      <c r="A28" t="s">
        <v>23</v>
      </c>
    </row>
    <row r="29" spans="1:4" s="3" customFormat="1" x14ac:dyDescent="0.25">
      <c r="A29" t="s">
        <v>39</v>
      </c>
    </row>
    <row r="30" spans="1:4" s="3" customFormat="1" x14ac:dyDescent="0.25">
      <c r="A30" t="s">
        <v>22</v>
      </c>
    </row>
    <row r="31" spans="1:4" s="3" customFormat="1" x14ac:dyDescent="0.25">
      <c r="A31" t="s">
        <v>10</v>
      </c>
    </row>
    <row r="32" spans="1:4" s="3" customFormat="1" x14ac:dyDescent="0.25">
      <c r="A32" t="s">
        <v>10</v>
      </c>
    </row>
    <row r="33" spans="1:4" s="3" customFormat="1" x14ac:dyDescent="0.25">
      <c r="A33" t="s">
        <v>23</v>
      </c>
    </row>
    <row r="34" spans="1:4" s="3" customFormat="1" x14ac:dyDescent="0.25">
      <c r="A34" t="s">
        <v>23</v>
      </c>
    </row>
    <row r="35" spans="1:4" x14ac:dyDescent="0.25">
      <c r="C35" s="10"/>
      <c r="D35" s="10"/>
    </row>
    <row r="36" spans="1:4" s="3" customFormat="1" ht="15.75" thickBot="1" x14ac:dyDescent="0.3">
      <c r="A36" t="s">
        <v>122</v>
      </c>
      <c r="C36" s="6">
        <f>SUM(C21:C35)</f>
        <v>0</v>
      </c>
      <c r="D36" s="6">
        <f>SUM(D22:D35)</f>
        <v>0</v>
      </c>
    </row>
    <row r="37" spans="1:4" s="3" customFormat="1" ht="15.75" thickTop="1" x14ac:dyDescent="0.25">
      <c r="A37"/>
    </row>
    <row r="38" spans="1:4" s="3" customFormat="1" x14ac:dyDescent="0.25">
      <c r="A38" s="1" t="s">
        <v>14</v>
      </c>
    </row>
    <row r="39" spans="1:4" s="3" customFormat="1" x14ac:dyDescent="0.25">
      <c r="A39" t="s">
        <v>8</v>
      </c>
      <c r="C39" s="5"/>
      <c r="D39" s="5"/>
    </row>
    <row r="41" spans="1:4" s="3" customFormat="1" ht="15.75" thickBot="1" x14ac:dyDescent="0.3">
      <c r="A41" t="s">
        <v>122</v>
      </c>
      <c r="C41" s="6">
        <f>SUM(C39:C40)</f>
        <v>0</v>
      </c>
      <c r="D41" s="6">
        <f>SUM(D39:D40)</f>
        <v>0</v>
      </c>
    </row>
    <row r="42" spans="1:4" s="3" customFormat="1" ht="15.75" thickTop="1" x14ac:dyDescent="0.25">
      <c r="A42"/>
    </row>
    <row r="43" spans="1:4" s="3" customFormat="1" x14ac:dyDescent="0.25">
      <c r="A43" s="1" t="s">
        <v>13</v>
      </c>
    </row>
    <row r="44" spans="1:4" s="3" customFormat="1" x14ac:dyDescent="0.25">
      <c r="A44" t="s">
        <v>8</v>
      </c>
    </row>
    <row r="45" spans="1:4" s="3" customFormat="1" x14ac:dyDescent="0.25">
      <c r="A45" t="s">
        <v>8</v>
      </c>
    </row>
    <row r="46" spans="1:4" s="3" customFormat="1" x14ac:dyDescent="0.25">
      <c r="A46" t="s">
        <v>12</v>
      </c>
      <c r="C46" s="5"/>
      <c r="D46" s="5"/>
    </row>
    <row r="48" spans="1:4" s="3" customFormat="1" ht="15.75" thickBot="1" x14ac:dyDescent="0.3">
      <c r="A48" t="s">
        <v>122</v>
      </c>
      <c r="C48" s="6">
        <f>SUM(C44:C47)</f>
        <v>0</v>
      </c>
      <c r="D48" s="6">
        <f>SUM(D44:D47)</f>
        <v>0</v>
      </c>
    </row>
    <row r="49" spans="1:4" s="3" customFormat="1" ht="15.75" thickTop="1" x14ac:dyDescent="0.25">
      <c r="A49"/>
    </row>
    <row r="50" spans="1:4" s="3" customFormat="1" x14ac:dyDescent="0.25">
      <c r="A50" s="1" t="s">
        <v>15</v>
      </c>
    </row>
    <row r="51" spans="1:4" s="3" customFormat="1" x14ac:dyDescent="0.25">
      <c r="A51" t="s">
        <v>12</v>
      </c>
      <c r="C51" s="5"/>
      <c r="D51" s="5"/>
    </row>
    <row r="53" spans="1:4" s="3" customFormat="1" ht="15.75" thickBot="1" x14ac:dyDescent="0.3">
      <c r="A53" t="s">
        <v>122</v>
      </c>
      <c r="C53" s="6">
        <f t="shared" ref="C53" si="1">SUM(C51:C52)</f>
        <v>0</v>
      </c>
      <c r="D53" s="6">
        <v>0</v>
      </c>
    </row>
    <row r="54" spans="1:4" s="3" customFormat="1" ht="15.75" thickTop="1" x14ac:dyDescent="0.25">
      <c r="A54"/>
    </row>
  </sheetData>
  <mergeCells count="1">
    <mergeCell ref="A1:E1"/>
  </mergeCells>
  <pageMargins left="0.7" right="0.2" top="0.25" bottom="0.25" header="0.3" footer="0.3"/>
  <pageSetup scale="8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SEPT</vt:lpstr>
      <vt:lpstr>OCT</vt:lpstr>
      <vt:lpstr>NOV</vt:lpstr>
      <vt:lpstr>DEC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Jim Henley</cp:lastModifiedBy>
  <cp:lastPrinted>2019-04-02T16:25:47Z</cp:lastPrinted>
  <dcterms:created xsi:type="dcterms:W3CDTF">2017-05-13T13:34:43Z</dcterms:created>
  <dcterms:modified xsi:type="dcterms:W3CDTF">2019-04-19T23:30:40Z</dcterms:modified>
</cp:coreProperties>
</file>